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60" windowWidth="28800" windowHeight="16100" activeTab="1"/>
  </bookViews>
  <sheets>
    <sheet name="Instructions" sheetId="1" r:id="rId1"/>
    <sheet name="Purchase Req" sheetId="2" r:id="rId2"/>
    <sheet name="Add. Text" sheetId="3" r:id="rId3"/>
    <sheet name="Sheet2" sheetId="4" state="hidden" r:id="rId4"/>
  </sheets>
  <definedNames>
    <definedName name="_xlnm.Print_Area" localSheetId="2">'Add. Text'!$A$1:$D$76</definedName>
    <definedName name="_xlnm.Print_Area" localSheetId="0">'Instructions'!$A$1:$D$47</definedName>
    <definedName name="_xlnm.Print_Area" localSheetId="1">'Purchase Req'!$A$1:$AB$77</definedName>
    <definedName name="_xlnm.Print_Area" localSheetId="3">'Sheet2'!$A$1:$E$953</definedName>
  </definedNames>
  <calcPr fullCalcOnLoad="1"/>
</workbook>
</file>

<file path=xl/comments2.xml><?xml version="1.0" encoding="utf-8"?>
<comments xmlns="http://schemas.openxmlformats.org/spreadsheetml/2006/main">
  <authors>
    <author>John Carroll University</author>
    <author>Andrew Fronczek</author>
    <author>afronczek</author>
  </authors>
  <commentList>
    <comment ref="D4" authorId="0">
      <text>
        <r>
          <rPr>
            <b/>
            <sz val="8"/>
            <color indexed="26"/>
            <rFont val="Tahoma"/>
            <family val="2"/>
          </rPr>
          <t>Insert the Date Required or Enter "ASAP"</t>
        </r>
        <r>
          <rPr>
            <sz val="8"/>
            <color indexed="26"/>
            <rFont val="Tahoma"/>
            <family val="2"/>
          </rPr>
          <t xml:space="preserve">
</t>
        </r>
      </text>
    </comment>
    <comment ref="T6" authorId="0">
      <text>
        <r>
          <rPr>
            <b/>
            <sz val="8"/>
            <color indexed="26"/>
            <rFont val="Tahoma"/>
            <family val="2"/>
          </rPr>
          <t>Enter Requestor's Complete Email Address</t>
        </r>
        <r>
          <rPr>
            <sz val="8"/>
            <color indexed="26"/>
            <rFont val="Tahoma"/>
            <family val="2"/>
          </rPr>
          <t xml:space="preserve">
</t>
        </r>
      </text>
    </comment>
    <comment ref="D6" authorId="0">
      <text>
        <r>
          <rPr>
            <b/>
            <sz val="8"/>
            <color indexed="26"/>
            <rFont val="Tahoma"/>
            <family val="2"/>
          </rPr>
          <t>Enter Name of Person Filling Out the Purchase Request</t>
        </r>
      </text>
    </comment>
    <comment ref="Z8" authorId="0">
      <text>
        <r>
          <rPr>
            <b/>
            <sz val="8"/>
            <color indexed="26"/>
            <rFont val="Tahoma"/>
            <family val="2"/>
          </rPr>
          <t xml:space="preserve">Enter  7-digit phone number
</t>
        </r>
        <r>
          <rPr>
            <sz val="8"/>
            <color indexed="26"/>
            <rFont val="Tahoma"/>
            <family val="2"/>
          </rPr>
          <t xml:space="preserve">
</t>
        </r>
      </text>
    </comment>
    <comment ref="D14" authorId="0">
      <text>
        <r>
          <rPr>
            <b/>
            <sz val="8"/>
            <color indexed="26"/>
            <rFont val="Tahoma"/>
            <family val="2"/>
          </rPr>
          <t>Enter the Name of a Suggested or Preferred Vendor from Whom You wish to Obtain Goods and/or Services</t>
        </r>
      </text>
    </comment>
    <comment ref="Y66" authorId="0">
      <text>
        <r>
          <rPr>
            <b/>
            <sz val="8"/>
            <color indexed="26"/>
            <rFont val="Tahoma"/>
            <family val="2"/>
          </rPr>
          <t>The Remaining Balance is a calculated amount that must be charged to either the Optional or Default FOAPAL. Once the cost of each Commodity is allocated to a FOAPAL, no amounts should appear in this Remaining Balance column.</t>
        </r>
      </text>
    </comment>
    <comment ref="S66" authorId="0">
      <text>
        <r>
          <rPr>
            <b/>
            <sz val="8"/>
            <color indexed="26"/>
            <rFont val="Tahoma"/>
            <family val="2"/>
          </rPr>
          <t xml:space="preserve">Enter the Amount to be Charged to this FOAPAL String.  If the entire Commodity is to be charged to the Default FOAPAL, enter the Remaining Balance in the Default Row.  If the Commodity is to be charged to an Optional FOAPAL (partially or in full), enter the optional amount in the Optional FOAPAL Row. </t>
        </r>
        <r>
          <rPr>
            <sz val="8"/>
            <color indexed="26"/>
            <rFont val="Tahoma"/>
            <family val="2"/>
          </rPr>
          <t xml:space="preserve">
</t>
        </r>
      </text>
    </comment>
    <comment ref="N66" authorId="0">
      <text>
        <r>
          <rPr>
            <b/>
            <sz val="8"/>
            <color indexed="26"/>
            <rFont val="Tahoma"/>
            <family val="2"/>
          </rPr>
          <t>Activity Code (ACTV). An OPTIONAL 4-6 Digit Code.
Note: This code associates the Organization/Account charges  to a particular  Activity (i.e. Homeland Conference).</t>
        </r>
        <r>
          <rPr>
            <sz val="8"/>
            <color indexed="26"/>
            <rFont val="Tahoma"/>
            <family val="2"/>
          </rPr>
          <t xml:space="preserve">
</t>
        </r>
        <r>
          <rPr>
            <b/>
            <sz val="8"/>
            <color indexed="26"/>
            <rFont val="Tahoma"/>
            <family val="2"/>
          </rPr>
          <t>Each Department determines their own Activity Codes.  Contact the  Finance Office to establish a new Activity Code.</t>
        </r>
      </text>
    </comment>
    <comment ref="F66" authorId="0">
      <text>
        <r>
          <rPr>
            <b/>
            <sz val="8"/>
            <color indexed="26"/>
            <rFont val="Tahoma"/>
            <family val="2"/>
          </rPr>
          <t xml:space="preserve">Organization Code (ORGN). A 6 Digit Numeric Code.
The Default Orgn. Code is determined based on the Organization selected in the first part of this form.
The Optional FOAPAL row should be used to allocate Commodity charges to additional Organizations other than the Default Organization.
</t>
        </r>
      </text>
    </comment>
    <comment ref="T4" authorId="0">
      <text>
        <r>
          <rPr>
            <b/>
            <sz val="8"/>
            <color indexed="26"/>
            <rFont val="Tahoma"/>
            <family val="2"/>
          </rPr>
          <t>DO NOT USE Business Office Use Only</t>
        </r>
      </text>
    </comment>
    <comment ref="T10" authorId="0">
      <text>
        <r>
          <rPr>
            <b/>
            <sz val="8"/>
            <color indexed="26"/>
            <rFont val="Tahoma"/>
            <family val="2"/>
          </rPr>
          <t>Enter the name of the person to whom the requested item(s) should be sent</t>
        </r>
        <r>
          <rPr>
            <sz val="8"/>
            <color indexed="26"/>
            <rFont val="Tahoma"/>
            <family val="2"/>
          </rPr>
          <t xml:space="preserve">
</t>
        </r>
      </text>
    </comment>
    <comment ref="W8" authorId="0">
      <text>
        <r>
          <rPr>
            <b/>
            <sz val="8"/>
            <color indexed="26"/>
            <rFont val="Tahoma"/>
            <family val="2"/>
          </rPr>
          <t>Enter 3-digit area code</t>
        </r>
        <r>
          <rPr>
            <sz val="8"/>
            <color indexed="26"/>
            <rFont val="Tahoma"/>
            <family val="2"/>
          </rPr>
          <t xml:space="preserve">
</t>
        </r>
      </text>
    </comment>
    <comment ref="N28" authorId="0">
      <text>
        <r>
          <rPr>
            <b/>
            <sz val="8"/>
            <color indexed="26"/>
            <rFont val="Tahoma"/>
            <family val="2"/>
          </rPr>
          <t>Enter Unit of Measure</t>
        </r>
      </text>
    </comment>
    <comment ref="P28" authorId="0">
      <text>
        <r>
          <rPr>
            <b/>
            <sz val="8"/>
            <color indexed="26"/>
            <rFont val="Tahoma"/>
            <family val="2"/>
          </rPr>
          <t>Enter Quantity desired based on Unit of Measure</t>
        </r>
      </text>
    </comment>
    <comment ref="D30" authorId="0">
      <text>
        <r>
          <rPr>
            <b/>
            <sz val="8"/>
            <color indexed="26"/>
            <rFont val="Tahoma"/>
            <family val="2"/>
          </rPr>
          <t>Enter a brief Description of the goods or services being requested, including part or model numbers</t>
        </r>
      </text>
    </comment>
    <comment ref="Y14" authorId="0">
      <text>
        <r>
          <rPr>
            <b/>
            <sz val="8"/>
            <color indexed="26"/>
            <rFont val="Tahoma"/>
            <family val="2"/>
          </rPr>
          <t>Enter Vendor Number if known</t>
        </r>
      </text>
    </comment>
    <comment ref="T28" authorId="0">
      <text>
        <r>
          <rPr>
            <b/>
            <sz val="8"/>
            <color indexed="26"/>
            <rFont val="Tahoma"/>
            <family val="2"/>
          </rPr>
          <t>Enter the Price per Unit of Measure</t>
        </r>
      </text>
    </comment>
    <comment ref="N32" authorId="0">
      <text>
        <r>
          <rPr>
            <b/>
            <sz val="8"/>
            <color indexed="26"/>
            <rFont val="Tahoma"/>
            <family val="2"/>
          </rPr>
          <t>Enter Unit of Measure</t>
        </r>
      </text>
    </comment>
    <comment ref="P32" authorId="0">
      <text>
        <r>
          <rPr>
            <b/>
            <sz val="8"/>
            <color indexed="26"/>
            <rFont val="Tahoma"/>
            <family val="2"/>
          </rPr>
          <t>Enter Quantity desired based on Unit of Measure</t>
        </r>
      </text>
    </comment>
    <comment ref="T32" authorId="0">
      <text>
        <r>
          <rPr>
            <b/>
            <sz val="8"/>
            <color indexed="26"/>
            <rFont val="Tahoma"/>
            <family val="2"/>
          </rPr>
          <t>Enter the Price per Unit of Measure</t>
        </r>
      </text>
    </comment>
    <comment ref="D34" authorId="0">
      <text>
        <r>
          <rPr>
            <b/>
            <sz val="8"/>
            <color indexed="26"/>
            <rFont val="Tahoma"/>
            <family val="2"/>
          </rPr>
          <t>Enter a brief Description of the goods or services being requested, including part or model numbers</t>
        </r>
      </text>
    </comment>
    <comment ref="N36" authorId="0">
      <text>
        <r>
          <rPr>
            <b/>
            <sz val="8"/>
            <color indexed="26"/>
            <rFont val="Tahoma"/>
            <family val="2"/>
          </rPr>
          <t>Enter Unit of Measure</t>
        </r>
      </text>
    </comment>
    <comment ref="P36" authorId="0">
      <text>
        <r>
          <rPr>
            <b/>
            <sz val="8"/>
            <color indexed="26"/>
            <rFont val="Tahoma"/>
            <family val="2"/>
          </rPr>
          <t>Enter Quantity desired based on Unit of Measure</t>
        </r>
      </text>
    </comment>
    <comment ref="T36" authorId="0">
      <text>
        <r>
          <rPr>
            <b/>
            <sz val="8"/>
            <color indexed="26"/>
            <rFont val="Tahoma"/>
            <family val="2"/>
          </rPr>
          <t>Enter the Price per Unit of Measure</t>
        </r>
      </text>
    </comment>
    <comment ref="D38" authorId="0">
      <text>
        <r>
          <rPr>
            <b/>
            <sz val="8"/>
            <color indexed="26"/>
            <rFont val="Tahoma"/>
            <family val="2"/>
          </rPr>
          <t>Enter a brief Description of the goods or services being requested, including part or model numbers</t>
        </r>
      </text>
    </comment>
    <comment ref="N40" authorId="0">
      <text>
        <r>
          <rPr>
            <b/>
            <sz val="8"/>
            <color indexed="26"/>
            <rFont val="Tahoma"/>
            <family val="2"/>
          </rPr>
          <t>Enter Unit of Measure</t>
        </r>
      </text>
    </comment>
    <comment ref="P40" authorId="0">
      <text>
        <r>
          <rPr>
            <b/>
            <sz val="8"/>
            <color indexed="26"/>
            <rFont val="Tahoma"/>
            <family val="2"/>
          </rPr>
          <t>Enter Quantity desired based on Unit of Measure</t>
        </r>
      </text>
    </comment>
    <comment ref="T40" authorId="0">
      <text>
        <r>
          <rPr>
            <b/>
            <sz val="8"/>
            <color indexed="26"/>
            <rFont val="Tahoma"/>
            <family val="2"/>
          </rPr>
          <t>Enter the Price per Unit of Measure</t>
        </r>
      </text>
    </comment>
    <comment ref="D42" authorId="0">
      <text>
        <r>
          <rPr>
            <b/>
            <sz val="8"/>
            <color indexed="26"/>
            <rFont val="Tahoma"/>
            <family val="2"/>
          </rPr>
          <t>Enter a brief Description of the goods or services being requested, including part or model numbers</t>
        </r>
      </text>
    </comment>
    <comment ref="J66" authorId="0">
      <text>
        <r>
          <rPr>
            <b/>
            <sz val="8"/>
            <color indexed="26"/>
            <rFont val="Tahoma"/>
            <family val="2"/>
          </rPr>
          <t xml:space="preserve">Account Code (ACCT). A 5 Digit Numeric Code.
Note:  The  Account Code defaults from the Commodity Code selected in the section above.  The Account Code cannot be changed.
 </t>
        </r>
      </text>
    </comment>
    <comment ref="D16" authorId="0">
      <text>
        <r>
          <rPr>
            <b/>
            <sz val="8"/>
            <color indexed="26"/>
            <rFont val="Tahoma"/>
            <family val="2"/>
          </rPr>
          <t>Enter the name of the Vendor contact  who assisted you with this purchase (if applicable)</t>
        </r>
        <r>
          <rPr>
            <sz val="8"/>
            <color indexed="26"/>
            <rFont val="Tahoma"/>
            <family val="2"/>
          </rPr>
          <t xml:space="preserve">
</t>
        </r>
      </text>
    </comment>
    <comment ref="T16" authorId="0">
      <text>
        <r>
          <rPr>
            <b/>
            <sz val="8"/>
            <color indexed="26"/>
            <rFont val="Tahoma"/>
            <family val="2"/>
          </rPr>
          <t>Enter the Email address of the Vendor contact  who assisted you with this purchase (if applicable)</t>
        </r>
        <r>
          <rPr>
            <sz val="8"/>
            <color indexed="26"/>
            <rFont val="Tahoma"/>
            <family val="2"/>
          </rPr>
          <t xml:space="preserve">
</t>
        </r>
      </text>
    </comment>
    <comment ref="Z24" authorId="1">
      <text>
        <r>
          <rPr>
            <b/>
            <sz val="8"/>
            <color indexed="26"/>
            <rFont val="Tahoma"/>
            <family val="2"/>
          </rPr>
          <t>Enter the optional  "Plus Four" Zip Code</t>
        </r>
        <r>
          <rPr>
            <sz val="8"/>
            <color indexed="26"/>
            <rFont val="Tahoma"/>
            <family val="2"/>
          </rPr>
          <t xml:space="preserve">
</t>
        </r>
      </text>
    </comment>
    <comment ref="V24" authorId="1">
      <text>
        <r>
          <rPr>
            <b/>
            <sz val="8"/>
            <color indexed="26"/>
            <rFont val="Tahoma"/>
            <family val="2"/>
          </rPr>
          <t>Enter the primary five digit Zip Code</t>
        </r>
        <r>
          <rPr>
            <sz val="8"/>
            <color indexed="26"/>
            <rFont val="Tahoma"/>
            <family val="2"/>
          </rPr>
          <t xml:space="preserve">
</t>
        </r>
      </text>
    </comment>
    <comment ref="Q24" authorId="0">
      <text>
        <r>
          <rPr>
            <b/>
            <sz val="8"/>
            <color indexed="26"/>
            <rFont val="Tahoma"/>
            <family val="2"/>
          </rPr>
          <t>Enter the two (2) character state abbreviation</t>
        </r>
      </text>
    </comment>
    <comment ref="D24" authorId="0">
      <text>
        <r>
          <rPr>
            <b/>
            <sz val="8"/>
            <color indexed="26"/>
            <rFont val="Tahoma"/>
            <family val="2"/>
          </rPr>
          <t>Enter City. (Maximum of 20 Characters)</t>
        </r>
        <r>
          <rPr>
            <sz val="8"/>
            <color indexed="26"/>
            <rFont val="Tahoma"/>
            <family val="2"/>
          </rPr>
          <t xml:space="preserve">
</t>
        </r>
      </text>
    </comment>
    <comment ref="Z22" authorId="0">
      <text>
        <r>
          <rPr>
            <b/>
            <sz val="8"/>
            <color indexed="26"/>
            <rFont val="Tahoma"/>
            <family val="2"/>
          </rPr>
          <t xml:space="preserve">Enter  7-digit Vendor fax number
</t>
        </r>
        <r>
          <rPr>
            <sz val="8"/>
            <color indexed="26"/>
            <rFont val="Tahoma"/>
            <family val="2"/>
          </rPr>
          <t xml:space="preserve">
</t>
        </r>
      </text>
    </comment>
    <comment ref="W22" authorId="0">
      <text>
        <r>
          <rPr>
            <b/>
            <sz val="8"/>
            <color indexed="26"/>
            <rFont val="Tahoma"/>
            <family val="2"/>
          </rPr>
          <t>Enter 3-digit fax Area Code</t>
        </r>
        <r>
          <rPr>
            <sz val="8"/>
            <color indexed="26"/>
            <rFont val="Tahoma"/>
            <family val="2"/>
          </rPr>
          <t xml:space="preserve">
</t>
        </r>
      </text>
    </comment>
    <comment ref="D22" authorId="0">
      <text>
        <r>
          <rPr>
            <b/>
            <sz val="8"/>
            <color indexed="26"/>
            <rFont val="Tahoma"/>
            <family val="2"/>
          </rPr>
          <t>Enter 2nd Line of Address. (Maximum of 30 Characters)</t>
        </r>
        <r>
          <rPr>
            <sz val="8"/>
            <color indexed="26"/>
            <rFont val="Tahoma"/>
            <family val="2"/>
          </rPr>
          <t xml:space="preserve">
</t>
        </r>
      </text>
    </comment>
    <comment ref="Z20" authorId="0">
      <text>
        <r>
          <rPr>
            <b/>
            <sz val="8"/>
            <color indexed="26"/>
            <rFont val="Tahoma"/>
            <family val="2"/>
          </rPr>
          <t xml:space="preserve">Enter  7-digit Vendor phone number
</t>
        </r>
        <r>
          <rPr>
            <sz val="8"/>
            <color indexed="26"/>
            <rFont val="Tahoma"/>
            <family val="2"/>
          </rPr>
          <t xml:space="preserve">
</t>
        </r>
      </text>
    </comment>
    <comment ref="W20" authorId="0">
      <text>
        <r>
          <rPr>
            <b/>
            <sz val="8"/>
            <color indexed="26"/>
            <rFont val="Tahoma"/>
            <family val="2"/>
          </rPr>
          <t>Enter 3-digit Area Code</t>
        </r>
        <r>
          <rPr>
            <sz val="8"/>
            <color indexed="26"/>
            <rFont val="Tahoma"/>
            <family val="2"/>
          </rPr>
          <t xml:space="preserve">
</t>
        </r>
      </text>
    </comment>
    <comment ref="D20" authorId="0">
      <text>
        <r>
          <rPr>
            <b/>
            <sz val="8"/>
            <color indexed="26"/>
            <rFont val="Tahoma"/>
            <family val="2"/>
          </rPr>
          <t>Enter 1st Line of Address. (Maximum of 30 Characters)</t>
        </r>
        <r>
          <rPr>
            <sz val="8"/>
            <color indexed="26"/>
            <rFont val="Tahoma"/>
            <family val="2"/>
          </rPr>
          <t xml:space="preserve">
</t>
        </r>
      </text>
    </comment>
    <comment ref="N44" authorId="0">
      <text>
        <r>
          <rPr>
            <b/>
            <sz val="8"/>
            <color indexed="26"/>
            <rFont val="Tahoma"/>
            <family val="2"/>
          </rPr>
          <t>Enter Unit of Measure</t>
        </r>
      </text>
    </comment>
    <comment ref="P44" authorId="0">
      <text>
        <r>
          <rPr>
            <b/>
            <sz val="8"/>
            <color indexed="26"/>
            <rFont val="Tahoma"/>
            <family val="2"/>
          </rPr>
          <t>Enter Quantity desired based on Unit of Measure</t>
        </r>
      </text>
    </comment>
    <comment ref="T44" authorId="0">
      <text>
        <r>
          <rPr>
            <b/>
            <sz val="8"/>
            <color indexed="26"/>
            <rFont val="Tahoma"/>
            <family val="2"/>
          </rPr>
          <t>Enter the Price per Unit of Measure</t>
        </r>
      </text>
    </comment>
    <comment ref="D46" authorId="0">
      <text>
        <r>
          <rPr>
            <b/>
            <sz val="8"/>
            <color indexed="26"/>
            <rFont val="Tahoma"/>
            <family val="2"/>
          </rPr>
          <t>Enter a brief Description of the goods or services being requested, including part or model numbers</t>
        </r>
      </text>
    </comment>
    <comment ref="N48" authorId="0">
      <text>
        <r>
          <rPr>
            <b/>
            <sz val="8"/>
            <color indexed="26"/>
            <rFont val="Tahoma"/>
            <family val="2"/>
          </rPr>
          <t>Enter Unit of Measure</t>
        </r>
      </text>
    </comment>
    <comment ref="P48" authorId="0">
      <text>
        <r>
          <rPr>
            <b/>
            <sz val="8"/>
            <color indexed="26"/>
            <rFont val="Tahoma"/>
            <family val="2"/>
          </rPr>
          <t>Enter Quantity desired based on Unit of Measure</t>
        </r>
      </text>
    </comment>
    <comment ref="T48" authorId="0">
      <text>
        <r>
          <rPr>
            <b/>
            <sz val="8"/>
            <color indexed="26"/>
            <rFont val="Tahoma"/>
            <family val="2"/>
          </rPr>
          <t>Enter the Price per Unit of Measure</t>
        </r>
      </text>
    </comment>
    <comment ref="D50" authorId="0">
      <text>
        <r>
          <rPr>
            <b/>
            <sz val="8"/>
            <color indexed="26"/>
            <rFont val="Tahoma"/>
            <family val="2"/>
          </rPr>
          <t>Enter a brief Description of the goods or services being requested, including part or model numbers</t>
        </r>
      </text>
    </comment>
    <comment ref="N60" authorId="0">
      <text>
        <r>
          <rPr>
            <b/>
            <sz val="8"/>
            <color indexed="26"/>
            <rFont val="Tahoma"/>
            <family val="2"/>
          </rPr>
          <t>Enter Unit of Measure</t>
        </r>
      </text>
    </comment>
    <comment ref="P60" authorId="0">
      <text>
        <r>
          <rPr>
            <b/>
            <sz val="8"/>
            <color indexed="26"/>
            <rFont val="Tahoma"/>
            <family val="2"/>
          </rPr>
          <t>Enter Quantity desired based on Unit of Measure</t>
        </r>
      </text>
    </comment>
    <comment ref="T60" authorId="0">
      <text>
        <r>
          <rPr>
            <b/>
            <sz val="8"/>
            <color indexed="26"/>
            <rFont val="Tahoma"/>
            <family val="2"/>
          </rPr>
          <t>Enter the Price per Unit of Measure</t>
        </r>
      </text>
    </comment>
    <comment ref="D62" authorId="0">
      <text>
        <r>
          <rPr>
            <b/>
            <sz val="8"/>
            <color indexed="26"/>
            <rFont val="Tahoma"/>
            <family val="2"/>
          </rPr>
          <t>Enter a brief Description of the goods or services being requested, including part or model numbers</t>
        </r>
      </text>
    </comment>
    <comment ref="F8" authorId="2">
      <text>
        <r>
          <rPr>
            <b/>
            <sz val="8"/>
            <color indexed="8"/>
            <rFont val="Tahoma"/>
            <family val="2"/>
          </rPr>
          <t>Enter the (primary) Organizaiton Code to which the Requested Item/Service should be Charged.</t>
        </r>
        <r>
          <rPr>
            <sz val="8"/>
            <color indexed="8"/>
            <rFont val="Tahoma"/>
            <family val="2"/>
          </rPr>
          <t xml:space="preserve">
</t>
        </r>
      </text>
    </comment>
    <comment ref="N52" authorId="0">
      <text>
        <r>
          <rPr>
            <b/>
            <sz val="8"/>
            <color indexed="26"/>
            <rFont val="Tahoma"/>
            <family val="2"/>
          </rPr>
          <t>Enter Unit of Measure</t>
        </r>
      </text>
    </comment>
    <comment ref="P52" authorId="0">
      <text>
        <r>
          <rPr>
            <b/>
            <sz val="8"/>
            <color indexed="26"/>
            <rFont val="Tahoma"/>
            <family val="2"/>
          </rPr>
          <t>Enter Quantity desired based on Unit of Measure</t>
        </r>
      </text>
    </comment>
    <comment ref="T52" authorId="0">
      <text>
        <r>
          <rPr>
            <b/>
            <sz val="8"/>
            <color indexed="26"/>
            <rFont val="Tahoma"/>
            <family val="2"/>
          </rPr>
          <t>Enter the Price per Unit of Measure</t>
        </r>
      </text>
    </comment>
    <comment ref="D54" authorId="0">
      <text>
        <r>
          <rPr>
            <b/>
            <sz val="8"/>
            <color indexed="26"/>
            <rFont val="Tahoma"/>
            <family val="2"/>
          </rPr>
          <t>Enter a brief Description of the goods or services being requested, including part or model numbers</t>
        </r>
      </text>
    </comment>
    <comment ref="N56" authorId="0">
      <text>
        <r>
          <rPr>
            <b/>
            <sz val="8"/>
            <color indexed="26"/>
            <rFont val="Tahoma"/>
            <family val="2"/>
          </rPr>
          <t>Enter Unit of Measure</t>
        </r>
      </text>
    </comment>
    <comment ref="P56" authorId="0">
      <text>
        <r>
          <rPr>
            <b/>
            <sz val="8"/>
            <color indexed="26"/>
            <rFont val="Tahoma"/>
            <family val="2"/>
          </rPr>
          <t>Enter Quantity desired based on Unit of Measure</t>
        </r>
      </text>
    </comment>
    <comment ref="T56" authorId="0">
      <text>
        <r>
          <rPr>
            <b/>
            <sz val="8"/>
            <color indexed="26"/>
            <rFont val="Tahoma"/>
            <family val="2"/>
          </rPr>
          <t>Enter the Price per Unit of Measure</t>
        </r>
      </text>
    </comment>
    <comment ref="D58" authorId="0">
      <text>
        <r>
          <rPr>
            <b/>
            <sz val="8"/>
            <color indexed="26"/>
            <rFont val="Tahoma"/>
            <family val="2"/>
          </rPr>
          <t>Enter a brief Description of the goods or services being requested, including part or model numbers</t>
        </r>
      </text>
    </comment>
  </commentList>
</comments>
</file>

<file path=xl/sharedStrings.xml><?xml version="1.0" encoding="utf-8"?>
<sst xmlns="http://schemas.openxmlformats.org/spreadsheetml/2006/main" count="2563" uniqueCount="2499">
  <si>
    <t>Kulas Auditorium Support</t>
  </si>
  <si>
    <t>Carroll Lodge</t>
  </si>
  <si>
    <t>Thornacres</t>
  </si>
  <si>
    <t>4174 Carroll Boulevard</t>
  </si>
  <si>
    <t>4198 Carroll Boulevard</t>
  </si>
  <si>
    <t>4202 Carroll Boulevard</t>
  </si>
  <si>
    <t>2536 Miramar</t>
  </si>
  <si>
    <t>2560 Miramar</t>
  </si>
  <si>
    <t>2568 South Belvoir</t>
  </si>
  <si>
    <t>2576 South Belvoir</t>
  </si>
  <si>
    <t>2579 South Belvoir</t>
  </si>
  <si>
    <t>2599 Warrensville Center</t>
  </si>
  <si>
    <t>2619 Warrensville Center</t>
  </si>
  <si>
    <t>Facilities Services-SAC/Recreation</t>
  </si>
  <si>
    <t>Facilities Services-Bernet</t>
  </si>
  <si>
    <t>Facilities Services-Campion</t>
  </si>
  <si>
    <t>Facilities Services-Dolan</t>
  </si>
  <si>
    <t>Facilities Services-Hamlin</t>
  </si>
  <si>
    <t>Facilities Services-Millor</t>
  </si>
  <si>
    <t>Facilities Services-Murphy</t>
  </si>
  <si>
    <t>Facilities Services-Pacelli</t>
  </si>
  <si>
    <t>Facilities Services-Sutowski</t>
  </si>
  <si>
    <t>Office of VP for Student Affairs</t>
  </si>
  <si>
    <t>ASACCU-Salmi</t>
  </si>
  <si>
    <t>Campus Ministry</t>
  </si>
  <si>
    <t>Jesuit Community Gift</t>
  </si>
  <si>
    <t>Mellen Organ Fund</t>
  </si>
  <si>
    <t>Fr. Schell Fund</t>
  </si>
  <si>
    <t>Chapel Collections</t>
  </si>
  <si>
    <t>Team France</t>
  </si>
  <si>
    <t>Harvest for Hunger</t>
  </si>
  <si>
    <t>Habitat for Humanity</t>
  </si>
  <si>
    <t>70105  Postage-Business Reply</t>
  </si>
  <si>
    <t>70110  Postage-Courier Service</t>
  </si>
  <si>
    <t>70115  Postage-Express Mail Service</t>
  </si>
  <si>
    <t>70120  Postage-Indicia Mail</t>
  </si>
  <si>
    <t>70125  Postage-Metered Mail</t>
  </si>
  <si>
    <t>70130  Postage-Postage Due</t>
  </si>
  <si>
    <t>70135  Postage-Stamps</t>
  </si>
  <si>
    <t>70140  Postage-United Parcel Service</t>
  </si>
  <si>
    <t>70199  Postage-Other</t>
  </si>
  <si>
    <t>70205  Supplies-Athletic</t>
  </si>
  <si>
    <t>70210  Supplies-Audio-Visual</t>
  </si>
  <si>
    <t>70215  Supplies-Computer/Software</t>
  </si>
  <si>
    <t>70220  Supplies-Copy Machine/Fax</t>
  </si>
  <si>
    <t>70225  Supplies-Flowers/Gift Baskets</t>
  </si>
  <si>
    <t>70230  Supplies-Housekeeping/Janitorial</t>
  </si>
  <si>
    <t>70235  Supplies-Instructional</t>
  </si>
  <si>
    <t>70240  Supplies-Medical/Clinical</t>
  </si>
  <si>
    <t>70245  Supplies-Office</t>
  </si>
  <si>
    <t>70250  Supplies-Repair/Maintenance</t>
  </si>
  <si>
    <t>70255  Supplies-Research/Laboratory</t>
  </si>
  <si>
    <t>70260  Supplies-Tools</t>
  </si>
  <si>
    <t>70265  Supplies-Uniforms</t>
  </si>
  <si>
    <t>70270  Supplies-Water (Bottled)</t>
  </si>
  <si>
    <t>101100</t>
  </si>
  <si>
    <t>101101</t>
  </si>
  <si>
    <t>101102</t>
  </si>
  <si>
    <t>101200</t>
  </si>
  <si>
    <t>101201</t>
  </si>
  <si>
    <t>101300</t>
  </si>
  <si>
    <t>101400</t>
  </si>
  <si>
    <t>101600</t>
  </si>
  <si>
    <t>109100</t>
  </si>
  <si>
    <t>President-General Administration</t>
  </si>
  <si>
    <t>109300</t>
  </si>
  <si>
    <t>President-IT Services</t>
  </si>
  <si>
    <t>109500</t>
  </si>
  <si>
    <t>President-Depreciation</t>
  </si>
  <si>
    <t>201100</t>
  </si>
  <si>
    <t>201200</t>
  </si>
  <si>
    <t>201300</t>
  </si>
  <si>
    <t>201301</t>
  </si>
  <si>
    <t>201400</t>
  </si>
  <si>
    <t>201500</t>
  </si>
  <si>
    <t>201700</t>
  </si>
  <si>
    <t>203100</t>
  </si>
  <si>
    <t>203200</t>
  </si>
  <si>
    <t>203201</t>
  </si>
  <si>
    <t>203202</t>
  </si>
  <si>
    <t>203203</t>
  </si>
  <si>
    <t>203204</t>
  </si>
  <si>
    <t>203300</t>
  </si>
  <si>
    <t>203301</t>
  </si>
  <si>
    <t>203302</t>
  </si>
  <si>
    <t>203303</t>
  </si>
  <si>
    <t>203304</t>
  </si>
  <si>
    <t>203305</t>
  </si>
  <si>
    <t>203306</t>
  </si>
  <si>
    <t>203308</t>
  </si>
  <si>
    <t>203309</t>
  </si>
  <si>
    <t>203310</t>
  </si>
  <si>
    <t>Jesuit Minority Scholarship</t>
  </si>
  <si>
    <t>203311</t>
  </si>
  <si>
    <t>Sweeney Endowed Campion Award</t>
  </si>
  <si>
    <t>203400</t>
  </si>
  <si>
    <t>203401</t>
  </si>
  <si>
    <t>203402</t>
  </si>
  <si>
    <t>203403</t>
  </si>
  <si>
    <t>203404</t>
  </si>
  <si>
    <t>203405</t>
  </si>
  <si>
    <t>203406</t>
  </si>
  <si>
    <t>Schubert Minorities Scholarships</t>
  </si>
  <si>
    <t>203500</t>
  </si>
  <si>
    <t>204100</t>
  </si>
  <si>
    <t>204200</t>
  </si>
  <si>
    <t>204300</t>
  </si>
  <si>
    <t>204400</t>
  </si>
  <si>
    <t>204500</t>
  </si>
  <si>
    <t>204501</t>
  </si>
  <si>
    <t>206100</t>
  </si>
  <si>
    <t>206200</t>
  </si>
  <si>
    <t>207100</t>
  </si>
  <si>
    <t>208100</t>
  </si>
  <si>
    <t>208200</t>
  </si>
  <si>
    <t>209100</t>
  </si>
  <si>
    <t>209200</t>
  </si>
  <si>
    <t>209300</t>
  </si>
  <si>
    <t>209400</t>
  </si>
  <si>
    <t>209500</t>
  </si>
  <si>
    <t>209600</t>
  </si>
  <si>
    <t>209900</t>
  </si>
  <si>
    <t>211100</t>
  </si>
  <si>
    <t>211101</t>
  </si>
  <si>
    <t>211102</t>
  </si>
  <si>
    <t>211200</t>
  </si>
  <si>
    <t>211300</t>
  </si>
  <si>
    <t>211400</t>
  </si>
  <si>
    <t>211500</t>
  </si>
  <si>
    <t>211600</t>
  </si>
  <si>
    <t>211700</t>
  </si>
  <si>
    <t>211800</t>
  </si>
  <si>
    <t>211901</t>
  </si>
  <si>
    <t>213100</t>
  </si>
  <si>
    <t>214100</t>
  </si>
  <si>
    <t>214101</t>
  </si>
  <si>
    <t>214105</t>
  </si>
  <si>
    <t>214107</t>
  </si>
  <si>
    <t>214108</t>
  </si>
  <si>
    <t>214109</t>
  </si>
  <si>
    <t>214111</t>
  </si>
  <si>
    <t>214112</t>
  </si>
  <si>
    <t>214113</t>
  </si>
  <si>
    <t>214114</t>
  </si>
  <si>
    <t>214115</t>
  </si>
  <si>
    <t>214116</t>
  </si>
  <si>
    <t>Discover Life in America-Johansen</t>
  </si>
  <si>
    <t>215100</t>
  </si>
  <si>
    <t>215101</t>
  </si>
  <si>
    <t>215102</t>
  </si>
  <si>
    <t>215103</t>
  </si>
  <si>
    <t>215104</t>
  </si>
  <si>
    <t>215106</t>
  </si>
  <si>
    <t>215107</t>
  </si>
  <si>
    <t>215108</t>
  </si>
  <si>
    <t>215109</t>
  </si>
  <si>
    <t>215111</t>
  </si>
  <si>
    <t>215112</t>
  </si>
  <si>
    <t>216100</t>
  </si>
  <si>
    <t>216101</t>
  </si>
  <si>
    <t>216102</t>
  </si>
  <si>
    <t>216103</t>
  </si>
  <si>
    <t>216104</t>
  </si>
  <si>
    <t>216500</t>
  </si>
  <si>
    <t>217100</t>
  </si>
  <si>
    <t>217101</t>
  </si>
  <si>
    <t>217102</t>
  </si>
  <si>
    <t>217103</t>
  </si>
  <si>
    <t>217104</t>
  </si>
  <si>
    <t>217105</t>
  </si>
  <si>
    <t>217106</t>
  </si>
  <si>
    <t>217107</t>
  </si>
  <si>
    <t>217108</t>
  </si>
  <si>
    <t>217109</t>
  </si>
  <si>
    <t>217111</t>
  </si>
  <si>
    <t>217300</t>
  </si>
  <si>
    <t>217400</t>
  </si>
  <si>
    <t>217500</t>
  </si>
  <si>
    <t>219100</t>
  </si>
  <si>
    <t>219101</t>
  </si>
  <si>
    <t>219102</t>
  </si>
  <si>
    <t>219103</t>
  </si>
  <si>
    <t>219104</t>
  </si>
  <si>
    <t>219105</t>
  </si>
  <si>
    <t>219106</t>
  </si>
  <si>
    <t>219107</t>
  </si>
  <si>
    <t>219108</t>
  </si>
  <si>
    <t>219109</t>
  </si>
  <si>
    <t>219111</t>
  </si>
  <si>
    <t>219112</t>
  </si>
  <si>
    <t>219113</t>
  </si>
  <si>
    <t>219114</t>
  </si>
  <si>
    <t>219115</t>
  </si>
  <si>
    <t>219116</t>
  </si>
  <si>
    <t>219117</t>
  </si>
  <si>
    <t>219118</t>
  </si>
  <si>
    <t>219119</t>
  </si>
  <si>
    <t>219120</t>
  </si>
  <si>
    <t>Ohio DOE Core063776-6B-LS-02P</t>
  </si>
  <si>
    <t>219500</t>
  </si>
  <si>
    <t>221100</t>
  </si>
  <si>
    <t>221101</t>
  </si>
  <si>
    <t>221103</t>
  </si>
  <si>
    <t>221201</t>
  </si>
  <si>
    <t>222100</t>
  </si>
  <si>
    <t>222101</t>
  </si>
  <si>
    <t>222102</t>
  </si>
  <si>
    <t>222103</t>
  </si>
  <si>
    <t>224100</t>
  </si>
  <si>
    <t>224101</t>
  </si>
  <si>
    <t>224102</t>
  </si>
  <si>
    <t>224103</t>
  </si>
  <si>
    <t>224104</t>
  </si>
  <si>
    <t>224105</t>
  </si>
  <si>
    <t>224106</t>
  </si>
  <si>
    <t>224107</t>
  </si>
  <si>
    <t>224108</t>
  </si>
  <si>
    <t>224109</t>
  </si>
  <si>
    <t>Research for Students-Moreno</t>
  </si>
  <si>
    <t>224110</t>
  </si>
  <si>
    <t>Orbital Research-Swarm Int-Palmer</t>
  </si>
  <si>
    <t>224111</t>
  </si>
  <si>
    <t>Mid-School Math Seminar</t>
  </si>
  <si>
    <t>225100</t>
  </si>
  <si>
    <t>225101</t>
  </si>
  <si>
    <t>227100</t>
  </si>
  <si>
    <t>227101</t>
  </si>
  <si>
    <t>227501</t>
  </si>
  <si>
    <t>228100</t>
  </si>
  <si>
    <t>228101</t>
  </si>
  <si>
    <t>228102</t>
  </si>
  <si>
    <t>228103</t>
  </si>
  <si>
    <t>228104</t>
  </si>
  <si>
    <t>228105</t>
  </si>
  <si>
    <t>228106</t>
  </si>
  <si>
    <t>228107</t>
  </si>
  <si>
    <t>228108</t>
  </si>
  <si>
    <t>NASA NCC3-945-Hansler</t>
  </si>
  <si>
    <t>228109</t>
  </si>
  <si>
    <t>NASA NCC3-948-Hansler</t>
  </si>
  <si>
    <t>228500</t>
  </si>
  <si>
    <t>229100</t>
  </si>
  <si>
    <t>229101</t>
  </si>
  <si>
    <t>229103</t>
  </si>
  <si>
    <t>The Arts of Democracy-AACU-Bowen</t>
  </si>
  <si>
    <t>231100</t>
  </si>
  <si>
    <t>231101</t>
  </si>
  <si>
    <t>231102</t>
  </si>
  <si>
    <t>231103</t>
  </si>
  <si>
    <t>231104</t>
  </si>
  <si>
    <t>231107</t>
  </si>
  <si>
    <t>231108</t>
  </si>
  <si>
    <t>231109</t>
  </si>
  <si>
    <t>231111</t>
  </si>
  <si>
    <t>231112</t>
  </si>
  <si>
    <t>233100</t>
  </si>
  <si>
    <t>233101</t>
  </si>
  <si>
    <t>233102</t>
  </si>
  <si>
    <t>233103</t>
  </si>
  <si>
    <t>233104</t>
  </si>
  <si>
    <t>233105</t>
  </si>
  <si>
    <t>233106</t>
  </si>
  <si>
    <t>233113</t>
  </si>
  <si>
    <t>ASIANetwork-Nietupski</t>
  </si>
  <si>
    <t>233500</t>
  </si>
  <si>
    <t>233701</t>
  </si>
  <si>
    <t>235100</t>
  </si>
  <si>
    <t>235101</t>
  </si>
  <si>
    <t>235102</t>
  </si>
  <si>
    <t>235103</t>
  </si>
  <si>
    <t>235104</t>
  </si>
  <si>
    <t>235105</t>
  </si>
  <si>
    <t>235106</t>
  </si>
  <si>
    <t>235107</t>
  </si>
  <si>
    <t>235108</t>
  </si>
  <si>
    <t>235109</t>
  </si>
  <si>
    <t>235111</t>
  </si>
  <si>
    <t>235112</t>
  </si>
  <si>
    <t>236100</t>
  </si>
  <si>
    <t>236101</t>
  </si>
  <si>
    <t>236300</t>
  </si>
  <si>
    <t>236301</t>
  </si>
  <si>
    <t>236302</t>
  </si>
  <si>
    <t>236500</t>
  </si>
  <si>
    <t>237101</t>
  </si>
  <si>
    <t>237102</t>
  </si>
  <si>
    <t>237103</t>
  </si>
  <si>
    <t>237301</t>
  </si>
  <si>
    <t>237302</t>
  </si>
  <si>
    <t>237303</t>
  </si>
  <si>
    <t>237304</t>
  </si>
  <si>
    <t>237305</t>
  </si>
  <si>
    <t>237307</t>
  </si>
  <si>
    <t>237308</t>
  </si>
  <si>
    <t>237309</t>
  </si>
  <si>
    <t>237312</t>
  </si>
  <si>
    <t>237313</t>
  </si>
  <si>
    <t>237315</t>
  </si>
  <si>
    <t>237316</t>
  </si>
  <si>
    <t>237317</t>
  </si>
  <si>
    <t>237318</t>
  </si>
  <si>
    <t>237319</t>
  </si>
  <si>
    <t>CMSETT-Inquiry into Inquiry-02</t>
  </si>
  <si>
    <t>237320</t>
  </si>
  <si>
    <t>CMSETT-Investigations-02</t>
  </si>
  <si>
    <t>237321</t>
  </si>
  <si>
    <t>CMSETT-TI Algebra-I-02</t>
  </si>
  <si>
    <t>237322</t>
  </si>
  <si>
    <t>CMSETT-Discover Cleveland-02</t>
  </si>
  <si>
    <t>237323</t>
  </si>
  <si>
    <t>CMSETT-SEPUP-02</t>
  </si>
  <si>
    <t>237324</t>
  </si>
  <si>
    <t>CMSETT-EQL-02</t>
  </si>
  <si>
    <t>237325</t>
  </si>
  <si>
    <t>CMSETT-TI-Algebra-II-02</t>
  </si>
  <si>
    <t>237326</t>
  </si>
  <si>
    <t>CMSETT-CMP--02</t>
  </si>
  <si>
    <t>237327</t>
  </si>
  <si>
    <t>CMSETT-SEAQL-02</t>
  </si>
  <si>
    <t>237328</t>
  </si>
  <si>
    <t>CMSETT-Math Solutions-02</t>
  </si>
  <si>
    <t>237500</t>
  </si>
  <si>
    <t>237600</t>
  </si>
  <si>
    <t>237601</t>
  </si>
  <si>
    <t>237701</t>
  </si>
  <si>
    <t>237702</t>
  </si>
  <si>
    <t>237703</t>
  </si>
  <si>
    <t>237704</t>
  </si>
  <si>
    <t>Breen Endowment fr Catholic Studies</t>
  </si>
  <si>
    <t>237801</t>
  </si>
  <si>
    <t>237802</t>
  </si>
  <si>
    <t>237803</t>
  </si>
  <si>
    <t>237804</t>
  </si>
  <si>
    <t>237805</t>
  </si>
  <si>
    <t>237806</t>
  </si>
  <si>
    <t>237807</t>
  </si>
  <si>
    <t>237808</t>
  </si>
  <si>
    <t>237809</t>
  </si>
  <si>
    <t>237811</t>
  </si>
  <si>
    <t>237812</t>
  </si>
  <si>
    <t>237900</t>
  </si>
  <si>
    <t>241100</t>
  </si>
  <si>
    <t>241101</t>
  </si>
  <si>
    <t>241102</t>
  </si>
  <si>
    <t>241103</t>
  </si>
  <si>
    <t>241104</t>
  </si>
  <si>
    <t>241105</t>
  </si>
  <si>
    <t>241106</t>
  </si>
  <si>
    <t>241107</t>
  </si>
  <si>
    <t>241109</t>
  </si>
  <si>
    <t>241111</t>
  </si>
  <si>
    <t>241112</t>
  </si>
  <si>
    <t>241114</t>
  </si>
  <si>
    <t>241117</t>
  </si>
  <si>
    <t>241118</t>
  </si>
  <si>
    <t>241119</t>
  </si>
  <si>
    <t>241300</t>
  </si>
  <si>
    <t>241301</t>
  </si>
  <si>
    <t>241302</t>
  </si>
  <si>
    <t>241303</t>
  </si>
  <si>
    <t>241304</t>
  </si>
  <si>
    <t>241500</t>
  </si>
  <si>
    <t>242100</t>
  </si>
  <si>
    <t>242102</t>
  </si>
  <si>
    <t>242103</t>
  </si>
  <si>
    <t>242104</t>
  </si>
  <si>
    <t>242105</t>
  </si>
  <si>
    <t>242106</t>
  </si>
  <si>
    <t>242107</t>
  </si>
  <si>
    <t>242108</t>
  </si>
  <si>
    <t>242109</t>
  </si>
  <si>
    <t>242111</t>
  </si>
  <si>
    <t>242112</t>
  </si>
  <si>
    <t>242113</t>
  </si>
  <si>
    <t>242114</t>
  </si>
  <si>
    <t>242115</t>
  </si>
  <si>
    <t>242116</t>
  </si>
  <si>
    <t>242117</t>
  </si>
  <si>
    <t>242118</t>
  </si>
  <si>
    <t>242119</t>
  </si>
  <si>
    <t>242121</t>
  </si>
  <si>
    <t>242122</t>
  </si>
  <si>
    <t>242123</t>
  </si>
  <si>
    <t>242124</t>
  </si>
  <si>
    <t>242125</t>
  </si>
  <si>
    <t>242126</t>
  </si>
  <si>
    <t>242127</t>
  </si>
  <si>
    <t>242128</t>
  </si>
  <si>
    <t>242129</t>
  </si>
  <si>
    <t>242131</t>
  </si>
  <si>
    <t>242132</t>
  </si>
  <si>
    <t>242134</t>
  </si>
  <si>
    <t>242135</t>
  </si>
  <si>
    <t>242136</t>
  </si>
  <si>
    <t>242137</t>
  </si>
  <si>
    <t>242138</t>
  </si>
  <si>
    <t>242139</t>
  </si>
  <si>
    <t>242141</t>
  </si>
  <si>
    <t>242501</t>
  </si>
  <si>
    <t>243100</t>
  </si>
  <si>
    <t>243103</t>
  </si>
  <si>
    <t>243104</t>
  </si>
  <si>
    <t>243105</t>
  </si>
  <si>
    <t>243106</t>
  </si>
  <si>
    <t>243107</t>
  </si>
  <si>
    <t>243109</t>
  </si>
  <si>
    <t>243111</t>
  </si>
  <si>
    <t>243112</t>
  </si>
  <si>
    <t>243113</t>
  </si>
  <si>
    <t>243501</t>
  </si>
  <si>
    <t>244100</t>
  </si>
  <si>
    <t>244103</t>
  </si>
  <si>
    <t>244104</t>
  </si>
  <si>
    <t>244105</t>
  </si>
  <si>
    <t>244106</t>
  </si>
  <si>
    <t>244107</t>
  </si>
  <si>
    <t>244108</t>
  </si>
  <si>
    <t>244109</t>
  </si>
  <si>
    <t>244301</t>
  </si>
  <si>
    <t>244401</t>
  </si>
  <si>
    <t>Kahl Chair in Entrepreneurship</t>
  </si>
  <si>
    <t>244500</t>
  </si>
  <si>
    <t>244501</t>
  </si>
  <si>
    <t>245101</t>
  </si>
  <si>
    <t>245102</t>
  </si>
  <si>
    <t>245103</t>
  </si>
  <si>
    <t>245104</t>
  </si>
  <si>
    <t>245201</t>
  </si>
  <si>
    <t>245202</t>
  </si>
  <si>
    <t>251100</t>
  </si>
  <si>
    <t>251101</t>
  </si>
  <si>
    <t>251102</t>
  </si>
  <si>
    <t>CGS/Sloan Grant-Beadle</t>
  </si>
  <si>
    <t>251103</t>
  </si>
  <si>
    <t>Faculty Leadership Program-Beadle</t>
  </si>
  <si>
    <t>252100</t>
  </si>
  <si>
    <t>252200</t>
  </si>
  <si>
    <t>252300</t>
  </si>
  <si>
    <t>252400</t>
  </si>
  <si>
    <t>252401</t>
  </si>
  <si>
    <t>252500</t>
  </si>
  <si>
    <t>252501</t>
  </si>
  <si>
    <t>252502</t>
  </si>
  <si>
    <t>252600</t>
  </si>
  <si>
    <t>252700</t>
  </si>
  <si>
    <t>254100</t>
  </si>
  <si>
    <t>255100</t>
  </si>
  <si>
    <t>255190</t>
  </si>
  <si>
    <t>259101</t>
  </si>
  <si>
    <t>259103</t>
  </si>
  <si>
    <t>259104</t>
  </si>
  <si>
    <t>281100</t>
  </si>
  <si>
    <t>281101</t>
  </si>
  <si>
    <t>281102</t>
  </si>
  <si>
    <t>281103</t>
  </si>
  <si>
    <t>281104</t>
  </si>
  <si>
    <t>281105</t>
  </si>
  <si>
    <t>281106</t>
  </si>
  <si>
    <t>281107</t>
  </si>
  <si>
    <t>281108</t>
  </si>
  <si>
    <t>281109</t>
  </si>
  <si>
    <t>281111</t>
  </si>
  <si>
    <t>281112</t>
  </si>
  <si>
    <t>281113</t>
  </si>
  <si>
    <t>281114</t>
  </si>
  <si>
    <t>2820AC</t>
  </si>
  <si>
    <t>Accountancy Collection</t>
  </si>
  <si>
    <t>2820AH</t>
  </si>
  <si>
    <t>Art History Collection</t>
  </si>
  <si>
    <t>2820AS</t>
  </si>
  <si>
    <t>Academic Support Collection</t>
  </si>
  <si>
    <t>2820BL</t>
  </si>
  <si>
    <t>Biology Collection</t>
  </si>
  <si>
    <t>2820CH</t>
  </si>
  <si>
    <t>Chemistry Collection</t>
  </si>
  <si>
    <t>2820CN</t>
  </si>
  <si>
    <t>Counseling/Human Service Collection</t>
  </si>
  <si>
    <t>2820CO</t>
  </si>
  <si>
    <t>Communications Collection</t>
  </si>
  <si>
    <t>2820EC</t>
  </si>
  <si>
    <t>Economics and Finance Collection</t>
  </si>
  <si>
    <t>2820ED</t>
  </si>
  <si>
    <t>Education Collection</t>
  </si>
  <si>
    <t>2820EN</t>
  </si>
  <si>
    <t>English Collection</t>
  </si>
  <si>
    <t>2820FY</t>
  </si>
  <si>
    <t>First Year Seminar Collection</t>
  </si>
  <si>
    <t>2820GL</t>
  </si>
  <si>
    <t>Global Education Collection</t>
  </si>
  <si>
    <t>2820HS</t>
  </si>
  <si>
    <t>History Collection</t>
  </si>
  <si>
    <t>2820HU</t>
  </si>
  <si>
    <t>Humanities Collection</t>
  </si>
  <si>
    <t>2820JS</t>
  </si>
  <si>
    <t>Jesuit Studies Collection</t>
  </si>
  <si>
    <t>2820LB</t>
  </si>
  <si>
    <t>Library Collection</t>
  </si>
  <si>
    <t>2820MB</t>
  </si>
  <si>
    <t>MBA Program Collection</t>
  </si>
  <si>
    <t>2820MC</t>
  </si>
  <si>
    <t>Multicultural Affairs Collection</t>
  </si>
  <si>
    <t>2820ML</t>
  </si>
  <si>
    <t>Modern Language Collection</t>
  </si>
  <si>
    <t>2820MM</t>
  </si>
  <si>
    <t>Mgmt Marketing Logistics Collection</t>
  </si>
  <si>
    <t>2820MS</t>
  </si>
  <si>
    <t>Military Science Collection</t>
  </si>
  <si>
    <t>2820MT</t>
  </si>
  <si>
    <t>Mathematics Collection</t>
  </si>
  <si>
    <t>2820MU</t>
  </si>
  <si>
    <t>Music Collection</t>
  </si>
  <si>
    <t>2820NF</t>
  </si>
  <si>
    <t>New Faculty Collection</t>
  </si>
  <si>
    <t>2820RL</t>
  </si>
  <si>
    <t>Religious Studies Collection</t>
  </si>
  <si>
    <t>2820SA</t>
  </si>
  <si>
    <t>Student Affairs Collection</t>
  </si>
  <si>
    <t>2820SC</t>
  </si>
  <si>
    <t>Sociology Collection</t>
  </si>
  <si>
    <t>289100</t>
  </si>
  <si>
    <t>Library-General Administration</t>
  </si>
  <si>
    <t>289300</t>
  </si>
  <si>
    <t>Library-IT Services</t>
  </si>
  <si>
    <t>289500</t>
  </si>
  <si>
    <t>Library-Depreciation</t>
  </si>
  <si>
    <t>299100</t>
  </si>
  <si>
    <t>Instruction-General Admin</t>
  </si>
  <si>
    <t>299300</t>
  </si>
  <si>
    <t>Instruction-IT Services</t>
  </si>
  <si>
    <t>299500</t>
  </si>
  <si>
    <t>Instruction-Depreciation</t>
  </si>
  <si>
    <t>311100</t>
  </si>
  <si>
    <t>311101</t>
  </si>
  <si>
    <t>311102</t>
  </si>
  <si>
    <t>311200</t>
  </si>
  <si>
    <t>312100</t>
  </si>
  <si>
    <t>Debt Service</t>
  </si>
  <si>
    <t>313100</t>
  </si>
  <si>
    <t>Fringe Benefits</t>
  </si>
  <si>
    <t>313300</t>
  </si>
  <si>
    <t>Sabatical</t>
  </si>
  <si>
    <t>314100</t>
  </si>
  <si>
    <t>Transfers</t>
  </si>
  <si>
    <t>315100</t>
  </si>
  <si>
    <t>University Contingency</t>
  </si>
  <si>
    <t>317100</t>
  </si>
  <si>
    <t>319100</t>
  </si>
  <si>
    <t>Finance-General Administration</t>
  </si>
  <si>
    <t>319300</t>
  </si>
  <si>
    <t>Finance-IT Services</t>
  </si>
  <si>
    <t>319500</t>
  </si>
  <si>
    <t>Finance-Depreciation</t>
  </si>
  <si>
    <t>321100</t>
  </si>
  <si>
    <t>321101</t>
  </si>
  <si>
    <t>321200</t>
  </si>
  <si>
    <t>331100</t>
  </si>
  <si>
    <t>331200</t>
  </si>
  <si>
    <t>331300</t>
  </si>
  <si>
    <t>331900</t>
  </si>
  <si>
    <t>341100</t>
  </si>
  <si>
    <t>341200</t>
  </si>
  <si>
    <t>341300</t>
  </si>
  <si>
    <t>341400</t>
  </si>
  <si>
    <t>341500</t>
  </si>
  <si>
    <t>341600</t>
  </si>
  <si>
    <t>341800</t>
  </si>
  <si>
    <t>351100</t>
  </si>
  <si>
    <t>355100</t>
  </si>
  <si>
    <t>355200</t>
  </si>
  <si>
    <t>355300</t>
  </si>
  <si>
    <t>355400</t>
  </si>
  <si>
    <t>355500</t>
  </si>
  <si>
    <t>355600</t>
  </si>
  <si>
    <t>355700</t>
  </si>
  <si>
    <t>355900</t>
  </si>
  <si>
    <t>361100</t>
  </si>
  <si>
    <t>361200</t>
  </si>
  <si>
    <t>361300</t>
  </si>
  <si>
    <t>361400</t>
  </si>
  <si>
    <t>361500</t>
  </si>
  <si>
    <t>361600</t>
  </si>
  <si>
    <t>361700</t>
  </si>
  <si>
    <t>361900</t>
  </si>
  <si>
    <t>363100</t>
  </si>
  <si>
    <t>363200</t>
  </si>
  <si>
    <t>364120</t>
  </si>
  <si>
    <t>364140</t>
  </si>
  <si>
    <t>364160</t>
  </si>
  <si>
    <t>364220</t>
  </si>
  <si>
    <t>364240</t>
  </si>
  <si>
    <t>364320</t>
  </si>
  <si>
    <t>364340</t>
  </si>
  <si>
    <t>402113</t>
  </si>
  <si>
    <t>403100</t>
  </si>
  <si>
    <t>403200</t>
  </si>
  <si>
    <t>404100</t>
  </si>
  <si>
    <t>451100</t>
  </si>
  <si>
    <t>451101</t>
  </si>
  <si>
    <t>451104</t>
  </si>
  <si>
    <t>451105</t>
  </si>
  <si>
    <t>452100</t>
  </si>
  <si>
    <t>452300</t>
  </si>
  <si>
    <t>452500</t>
  </si>
  <si>
    <t>452501</t>
  </si>
  <si>
    <t>453100</t>
  </si>
  <si>
    <t>453200</t>
  </si>
  <si>
    <t>453201</t>
  </si>
  <si>
    <t>453300</t>
  </si>
  <si>
    <t>453301</t>
  </si>
  <si>
    <t>453400</t>
  </si>
  <si>
    <t>453401</t>
  </si>
  <si>
    <t>453500</t>
  </si>
  <si>
    <t>453501</t>
  </si>
  <si>
    <t>453600</t>
  </si>
  <si>
    <t>453601</t>
  </si>
  <si>
    <t>453700</t>
  </si>
  <si>
    <t>453701</t>
  </si>
  <si>
    <t>453800</t>
  </si>
  <si>
    <t>453801</t>
  </si>
  <si>
    <t>453900</t>
  </si>
  <si>
    <t>453901</t>
  </si>
  <si>
    <t>456100</t>
  </si>
  <si>
    <t>456101</t>
  </si>
  <si>
    <t>456500</t>
  </si>
  <si>
    <t>457100</t>
  </si>
  <si>
    <t>458100</t>
  </si>
  <si>
    <t>461100</t>
  </si>
  <si>
    <t>461101</t>
  </si>
  <si>
    <t>461102</t>
  </si>
  <si>
    <t>461103</t>
  </si>
  <si>
    <t>461104</t>
  </si>
  <si>
    <t>461105</t>
  </si>
  <si>
    <t>461106</t>
  </si>
  <si>
    <t>461107</t>
  </si>
  <si>
    <t>461108</t>
  </si>
  <si>
    <t>462100</t>
  </si>
  <si>
    <t>462101</t>
  </si>
  <si>
    <t>462102</t>
  </si>
  <si>
    <t>462400</t>
  </si>
  <si>
    <t>462401</t>
  </si>
  <si>
    <t>462402</t>
  </si>
  <si>
    <t>462700</t>
  </si>
  <si>
    <t>462701</t>
  </si>
  <si>
    <t>462702</t>
  </si>
  <si>
    <t>463000</t>
  </si>
  <si>
    <t>463001</t>
  </si>
  <si>
    <t>463002</t>
  </si>
  <si>
    <t>463300</t>
  </si>
  <si>
    <t>463301</t>
  </si>
  <si>
    <t>463302</t>
  </si>
  <si>
    <t>463600</t>
  </si>
  <si>
    <t>463601</t>
  </si>
  <si>
    <t>463602</t>
  </si>
  <si>
    <t>463900</t>
  </si>
  <si>
    <t>463901</t>
  </si>
  <si>
    <t>463902</t>
  </si>
  <si>
    <t>464200</t>
  </si>
  <si>
    <t>464201</t>
  </si>
  <si>
    <t>464202</t>
  </si>
  <si>
    <t>464500</t>
  </si>
  <si>
    <t>464501</t>
  </si>
  <si>
    <t>464502</t>
  </si>
  <si>
    <t>464800</t>
  </si>
  <si>
    <t>464801</t>
  </si>
  <si>
    <t>860600</t>
  </si>
  <si>
    <t xml:space="preserve">Jesuit Community </t>
  </si>
  <si>
    <t>279290</t>
  </si>
  <si>
    <t>Islamic Initiative Fund</t>
  </si>
  <si>
    <t>NSF HER-02270892</t>
  </si>
  <si>
    <t>483051</t>
  </si>
  <si>
    <t>483052</t>
  </si>
  <si>
    <t>483061</t>
  </si>
  <si>
    <t>483062</t>
  </si>
  <si>
    <t>483071</t>
  </si>
  <si>
    <t>483072</t>
  </si>
  <si>
    <t>483081</t>
  </si>
  <si>
    <t>483082</t>
  </si>
  <si>
    <t>483091</t>
  </si>
  <si>
    <t>483092</t>
  </si>
  <si>
    <t>483101</t>
  </si>
  <si>
    <t>483102</t>
  </si>
  <si>
    <t>483161</t>
  </si>
  <si>
    <t>483162</t>
  </si>
  <si>
    <t>483221</t>
  </si>
  <si>
    <t>483222</t>
  </si>
  <si>
    <t>483281</t>
  </si>
  <si>
    <t>483282</t>
  </si>
  <si>
    <t>483341</t>
  </si>
  <si>
    <t>483342</t>
  </si>
  <si>
    <t>483401</t>
  </si>
  <si>
    <t>483402</t>
  </si>
  <si>
    <t>483461</t>
  </si>
  <si>
    <t>483462</t>
  </si>
  <si>
    <t>483521</t>
  </si>
  <si>
    <t>483522</t>
  </si>
  <si>
    <t>483581</t>
  </si>
  <si>
    <t>483582</t>
  </si>
  <si>
    <t>483641</t>
  </si>
  <si>
    <t>483642</t>
  </si>
  <si>
    <t>483701</t>
  </si>
  <si>
    <t>483702</t>
  </si>
  <si>
    <t>483761</t>
  </si>
  <si>
    <t>483762</t>
  </si>
  <si>
    <t>483821</t>
  </si>
  <si>
    <t>483822</t>
  </si>
  <si>
    <t>483881</t>
  </si>
  <si>
    <t>483882</t>
  </si>
  <si>
    <t>483941</t>
  </si>
  <si>
    <t>483942</t>
  </si>
  <si>
    <t>484001</t>
  </si>
  <si>
    <t>484002</t>
  </si>
  <si>
    <t>484061</t>
  </si>
  <si>
    <t>484062</t>
  </si>
  <si>
    <t>484121</t>
  </si>
  <si>
    <t>484122</t>
  </si>
  <si>
    <t>484181</t>
  </si>
  <si>
    <t>484182</t>
  </si>
  <si>
    <t>484241</t>
  </si>
  <si>
    <t>484242</t>
  </si>
  <si>
    <t>484301</t>
  </si>
  <si>
    <t>484302</t>
  </si>
  <si>
    <t>484361</t>
  </si>
  <si>
    <t>484362</t>
  </si>
  <si>
    <t>484421</t>
  </si>
  <si>
    <t>484422</t>
  </si>
  <si>
    <t>484481</t>
  </si>
  <si>
    <t>484482</t>
  </si>
  <si>
    <t>484541</t>
  </si>
  <si>
    <t>484542</t>
  </si>
  <si>
    <t>484601</t>
  </si>
  <si>
    <t>484602</t>
  </si>
  <si>
    <t>484661</t>
  </si>
  <si>
    <t>484662</t>
  </si>
  <si>
    <t>484721</t>
  </si>
  <si>
    <t>484722</t>
  </si>
  <si>
    <t>484781</t>
  </si>
  <si>
    <t>484782</t>
  </si>
  <si>
    <t>484841</t>
  </si>
  <si>
    <t>484842</t>
  </si>
  <si>
    <t>484901</t>
  </si>
  <si>
    <t>484902</t>
  </si>
  <si>
    <t>484961</t>
  </si>
  <si>
    <t>484962</t>
  </si>
  <si>
    <t>485021</t>
  </si>
  <si>
    <t>485022</t>
  </si>
  <si>
    <t>485081</t>
  </si>
  <si>
    <t>485082</t>
  </si>
  <si>
    <t>485141</t>
  </si>
  <si>
    <t>485142</t>
  </si>
  <si>
    <t>485201</t>
  </si>
  <si>
    <t>485202</t>
  </si>
  <si>
    <t>485261</t>
  </si>
  <si>
    <t>485262</t>
  </si>
  <si>
    <t>485321</t>
  </si>
  <si>
    <t>485322</t>
  </si>
  <si>
    <t>485381</t>
  </si>
  <si>
    <t>485382</t>
  </si>
  <si>
    <t>485441</t>
  </si>
  <si>
    <t>485442</t>
  </si>
  <si>
    <t>485501</t>
  </si>
  <si>
    <t>485502</t>
  </si>
  <si>
    <t>485561</t>
  </si>
  <si>
    <t>485562</t>
  </si>
  <si>
    <t>485621</t>
  </si>
  <si>
    <t>485622</t>
  </si>
  <si>
    <t>485681</t>
  </si>
  <si>
    <t>485682</t>
  </si>
  <si>
    <t>485741</t>
  </si>
  <si>
    <t>485742</t>
  </si>
  <si>
    <t>485801</t>
  </si>
  <si>
    <t>485802</t>
  </si>
  <si>
    <t>485861</t>
  </si>
  <si>
    <t>485862</t>
  </si>
  <si>
    <t>485921</t>
  </si>
  <si>
    <t>485922</t>
  </si>
  <si>
    <t>485981</t>
  </si>
  <si>
    <t>485982</t>
  </si>
  <si>
    <t>486041</t>
  </si>
  <si>
    <t>486042</t>
  </si>
  <si>
    <t>486101</t>
  </si>
  <si>
    <t>486102</t>
  </si>
  <si>
    <t>486161</t>
  </si>
  <si>
    <t>486162</t>
  </si>
  <si>
    <t>486221</t>
  </si>
  <si>
    <t>486222</t>
  </si>
  <si>
    <t>486281</t>
  </si>
  <si>
    <t>486282</t>
  </si>
  <si>
    <t>486341</t>
  </si>
  <si>
    <t>486342</t>
  </si>
  <si>
    <t>486401</t>
  </si>
  <si>
    <t>486402</t>
  </si>
  <si>
    <t>486461</t>
  </si>
  <si>
    <t>486462</t>
  </si>
  <si>
    <t>486521</t>
  </si>
  <si>
    <t>486522</t>
  </si>
  <si>
    <t>486581</t>
  </si>
  <si>
    <t>486582</t>
  </si>
  <si>
    <t>486641</t>
  </si>
  <si>
    <t>486642</t>
  </si>
  <si>
    <t>486661</t>
  </si>
  <si>
    <t>486662</t>
  </si>
  <si>
    <t>486701</t>
  </si>
  <si>
    <t>486702</t>
  </si>
  <si>
    <t>486761</t>
  </si>
  <si>
    <t>486762</t>
  </si>
  <si>
    <t>486821</t>
  </si>
  <si>
    <t>486822</t>
  </si>
  <si>
    <t>486841</t>
  </si>
  <si>
    <t>486842</t>
  </si>
  <si>
    <t>486881</t>
  </si>
  <si>
    <t>486882</t>
  </si>
  <si>
    <t>486941</t>
  </si>
  <si>
    <t>486942</t>
  </si>
  <si>
    <t>487001</t>
  </si>
  <si>
    <t>487002</t>
  </si>
  <si>
    <t>487061</t>
  </si>
  <si>
    <t>487062</t>
  </si>
  <si>
    <t>487121</t>
  </si>
  <si>
    <t>487122</t>
  </si>
  <si>
    <t>487181</t>
  </si>
  <si>
    <t>487182</t>
  </si>
  <si>
    <t>487241</t>
  </si>
  <si>
    <t>487242</t>
  </si>
  <si>
    <t>487301</t>
  </si>
  <si>
    <t>487302</t>
  </si>
  <si>
    <t>487361</t>
  </si>
  <si>
    <t>487362</t>
  </si>
  <si>
    <t>487421</t>
  </si>
  <si>
    <t>487422</t>
  </si>
  <si>
    <t>487481</t>
  </si>
  <si>
    <t>487482</t>
  </si>
  <si>
    <t>487541</t>
  </si>
  <si>
    <t>487542</t>
  </si>
  <si>
    <t>487601</t>
  </si>
  <si>
    <t>487602</t>
  </si>
  <si>
    <t>487661</t>
  </si>
  <si>
    <t>487662</t>
  </si>
  <si>
    <t>487721</t>
  </si>
  <si>
    <t>487722</t>
  </si>
  <si>
    <t>487781</t>
  </si>
  <si>
    <t>487782</t>
  </si>
  <si>
    <t>487841</t>
  </si>
  <si>
    <t>487842</t>
  </si>
  <si>
    <t>487901</t>
  </si>
  <si>
    <t>487902</t>
  </si>
  <si>
    <t>487961</t>
  </si>
  <si>
    <t>487962</t>
  </si>
  <si>
    <t>488021</t>
  </si>
  <si>
    <t>488022</t>
  </si>
  <si>
    <t>488081</t>
  </si>
  <si>
    <t>488082</t>
  </si>
  <si>
    <t>488141</t>
  </si>
  <si>
    <t>488142</t>
  </si>
  <si>
    <t>488201</t>
  </si>
  <si>
    <t>488202</t>
  </si>
  <si>
    <t>488261</t>
  </si>
  <si>
    <t>488262</t>
  </si>
  <si>
    <t>488321</t>
  </si>
  <si>
    <t>488322</t>
  </si>
  <si>
    <t>488381</t>
  </si>
  <si>
    <t>488382</t>
  </si>
  <si>
    <t>488441</t>
  </si>
  <si>
    <t>488442</t>
  </si>
  <si>
    <t>488501</t>
  </si>
  <si>
    <t>488502</t>
  </si>
  <si>
    <t>488561</t>
  </si>
  <si>
    <t>488562</t>
  </si>
  <si>
    <t>488621</t>
  </si>
  <si>
    <t>488622</t>
  </si>
  <si>
    <t>488681</t>
  </si>
  <si>
    <t>488682</t>
  </si>
  <si>
    <t>488741</t>
  </si>
  <si>
    <t>488742</t>
  </si>
  <si>
    <t>488801</t>
  </si>
  <si>
    <t>488802</t>
  </si>
  <si>
    <t>488861</t>
  </si>
  <si>
    <t>488862</t>
  </si>
  <si>
    <t>488921</t>
  </si>
  <si>
    <t>488922</t>
  </si>
  <si>
    <t>488981</t>
  </si>
  <si>
    <t>488982</t>
  </si>
  <si>
    <t>489041</t>
  </si>
  <si>
    <t>489042</t>
  </si>
  <si>
    <t>489101</t>
  </si>
  <si>
    <t>489102</t>
  </si>
  <si>
    <t>489161</t>
  </si>
  <si>
    <t>489162</t>
  </si>
  <si>
    <t>489221</t>
  </si>
  <si>
    <t>489222</t>
  </si>
  <si>
    <t>489281</t>
  </si>
  <si>
    <t>489282</t>
  </si>
  <si>
    <t>489341</t>
  </si>
  <si>
    <t>489342</t>
  </si>
  <si>
    <t>489401</t>
  </si>
  <si>
    <t>489402</t>
  </si>
  <si>
    <t>489461</t>
  </si>
  <si>
    <t>489462</t>
  </si>
  <si>
    <t>489521</t>
  </si>
  <si>
    <t>489522</t>
  </si>
  <si>
    <t>499100</t>
  </si>
  <si>
    <t>499300</t>
  </si>
  <si>
    <t>499500</t>
  </si>
  <si>
    <t>501100</t>
  </si>
  <si>
    <t>501101</t>
  </si>
  <si>
    <t>501102</t>
  </si>
  <si>
    <t>501103</t>
  </si>
  <si>
    <t>501104</t>
  </si>
  <si>
    <t>501105</t>
  </si>
  <si>
    <t>501106</t>
  </si>
  <si>
    <t>501107</t>
  </si>
  <si>
    <t>501108</t>
  </si>
  <si>
    <t>501109</t>
  </si>
  <si>
    <t>Allan Skiba Scholarship</t>
  </si>
  <si>
    <t>502100</t>
  </si>
  <si>
    <t>502200</t>
  </si>
  <si>
    <t>502300</t>
  </si>
  <si>
    <t>502400</t>
  </si>
  <si>
    <t>503100</t>
  </si>
  <si>
    <t>503200</t>
  </si>
  <si>
    <t>John Carroll Magazine</t>
  </si>
  <si>
    <t>504100</t>
  </si>
  <si>
    <t>504200</t>
  </si>
  <si>
    <t>504300</t>
  </si>
  <si>
    <t>504400</t>
  </si>
  <si>
    <t>505100</t>
  </si>
  <si>
    <t>505101</t>
  </si>
  <si>
    <t>505102</t>
  </si>
  <si>
    <t>599100</t>
  </si>
  <si>
    <t>Development-General Administration</t>
  </si>
  <si>
    <t>599300</t>
  </si>
  <si>
    <t>Development-IT Services</t>
  </si>
  <si>
    <t>599500</t>
  </si>
  <si>
    <t>Development-Depreciation</t>
  </si>
  <si>
    <t>860200</t>
  </si>
  <si>
    <t>CTSA-Catholic Theological Society</t>
  </si>
  <si>
    <t>860300</t>
  </si>
  <si>
    <t>Economics America</t>
  </si>
  <si>
    <t>860400</t>
  </si>
  <si>
    <t>Archivum Historicum Societatis Iesu</t>
  </si>
  <si>
    <t>860500</t>
  </si>
  <si>
    <t>American Assn University Professors</t>
  </si>
  <si>
    <t>70299  Supplies-Other</t>
  </si>
  <si>
    <t>70305  Catering-University Food Service</t>
  </si>
  <si>
    <t>70310  Catering-Other</t>
  </si>
  <si>
    <t>70330  Entertainment/Receptions/Banquets</t>
  </si>
  <si>
    <t>70399  Other Food Costs/Entertainment</t>
  </si>
  <si>
    <t>70411  Travel-Vehicle Rental-University</t>
  </si>
  <si>
    <t>70412  Travel-Vehicle Rental-Recruiting</t>
  </si>
  <si>
    <t>70413  Travel-Vehicle Rental-Visitor</t>
  </si>
  <si>
    <t>70421  Travel-Airfare-University</t>
  </si>
  <si>
    <t>70422  Travel-Airfare-Recruiting</t>
  </si>
  <si>
    <t>70423  Travel-Airfare-Visitor</t>
  </si>
  <si>
    <t>70431  Travel-Lodging-University</t>
  </si>
  <si>
    <t>70432  Travel-Lodging-Recruiting</t>
  </si>
  <si>
    <t>70433  Travel-Lodging-Visitor</t>
  </si>
  <si>
    <t>70491  Travel-Other-University</t>
  </si>
  <si>
    <t>70492  Travel-Other-Recruiting</t>
  </si>
  <si>
    <t>70493  Travel-Other-Visitor</t>
  </si>
  <si>
    <t>70505  Printing/Publishing Ext-Advertise</t>
  </si>
  <si>
    <t>70510  Printing/Publishing Ext-Bindery</t>
  </si>
  <si>
    <t>70515  Printing/Publishing Ext-Copying</t>
  </si>
  <si>
    <t>70520  Photography/Videotaping Ext</t>
  </si>
  <si>
    <t>70525  Printing/Publishing Ext</t>
  </si>
  <si>
    <t>70599  Printing/Publsihing Ext-Other</t>
  </si>
  <si>
    <t>70605  Prof Fees-Accounting/Auditing</t>
  </si>
  <si>
    <t>70610  Prof Fees-Architect/Engineering</t>
  </si>
  <si>
    <t>70615  Prof Fees-Ed/Speaker Honoraria</t>
  </si>
  <si>
    <t>70620  Prof Fees-Grant Subcontract</t>
  </si>
  <si>
    <t>70625  Prof Fees-Investment Management</t>
  </si>
  <si>
    <t>70630  Prof Fees-Legal</t>
  </si>
  <si>
    <t>70635  Prof Fees-Management Consulting</t>
  </si>
  <si>
    <t>70640  Prof Fees-Marketing</t>
  </si>
  <si>
    <t>70645  Prof Fees-Medical</t>
  </si>
  <si>
    <t>70650  Prof Fees-Musician</t>
  </si>
  <si>
    <t>70655  Prof Fees-Referee/Official</t>
  </si>
  <si>
    <t>70699  Prof Fees-Other Professional</t>
  </si>
  <si>
    <t>70705  Contract Srvcs-Data Processing/IS</t>
  </si>
  <si>
    <t>70710  Contract Srvcs-Employment Agency</t>
  </si>
  <si>
    <t>70720  Contract Srvcs-Waste Disp, Haz</t>
  </si>
  <si>
    <t>70725  Contract Srvcs-Waste Disp,Non-Haz</t>
  </si>
  <si>
    <t>70730  Contract Srvcs-Janitorial</t>
  </si>
  <si>
    <t>70735  Contract Srvcs-Laundry</t>
  </si>
  <si>
    <t>70740  Contract Srvcs-Security</t>
  </si>
  <si>
    <t>70745  Contract Srvcs-Snow Removal</t>
  </si>
  <si>
    <t>70799  Contract Srvcs-Other</t>
  </si>
  <si>
    <t xml:space="preserve">70805  Equip Srvc Contract-Athletic </t>
  </si>
  <si>
    <t>70810  Equip Srvc Contract-Audio Visual</t>
  </si>
  <si>
    <t>70815  Equip Srvc Contract-Automotive</t>
  </si>
  <si>
    <t>70820  Equip Srvc Contract-Computer</t>
  </si>
  <si>
    <t>70825  Equip Srvc Contract-Facilities</t>
  </si>
  <si>
    <t>70830  Equip Srvc Contract-Furn/Fixtures</t>
  </si>
  <si>
    <t>70835  Equip Srvc Contract-Grounds</t>
  </si>
  <si>
    <t>70840  Equip Srvc Contract-Laboratory</t>
  </si>
  <si>
    <t>70845  Equip Srvc Contract-Office</t>
  </si>
  <si>
    <t>70850  Equip Srvc Contract-Pool</t>
  </si>
  <si>
    <t>70855  Equip Srvc Contract-Telephone</t>
  </si>
  <si>
    <t>70899  Equip Srvc Contract-Other</t>
  </si>
  <si>
    <t xml:space="preserve">70905  Rental/Leasing-Copy Machine </t>
  </si>
  <si>
    <t xml:space="preserve">70910  Rental/Leasing-Equipment </t>
  </si>
  <si>
    <t>70915  Rental/Leasing-Facilities</t>
  </si>
  <si>
    <t>70920  Rental/Leasing-Furniture</t>
  </si>
  <si>
    <t>70925  Rental/Leasing-Software</t>
  </si>
  <si>
    <t>70930  Rental/Leasing-Vehicles-Non Travel</t>
  </si>
  <si>
    <t xml:space="preserve">70999  Rental/Leasing-Other </t>
  </si>
  <si>
    <t>71010  Fees-Conference/Meeting/Seminar</t>
  </si>
  <si>
    <t>71015  Fees-Professional Dues/Membership</t>
  </si>
  <si>
    <t>71020  Fees-Subscript/Books/Publications</t>
  </si>
  <si>
    <t>71025  Fees-Training/Education/Workshop</t>
  </si>
  <si>
    <t>71105  Fees-Appraisal</t>
  </si>
  <si>
    <t>71120  Fees-Permits</t>
  </si>
  <si>
    <t>71130  Fees-Licensing</t>
  </si>
  <si>
    <t>71199  Fees-Other Licenses/Permits/Fees</t>
  </si>
  <si>
    <t>71505  Repair/Maint-ADA</t>
  </si>
  <si>
    <t>71510  Repair/Maint-Boiler</t>
  </si>
  <si>
    <t>71515  Repair/Maint-Brick/Stonework</t>
  </si>
  <si>
    <t>71520  Repair/Maint-Ceiling/Wall</t>
  </si>
  <si>
    <t>71525  Repair/Maint-Door/Lock</t>
  </si>
  <si>
    <t>71530  Repair/Maint-Electrical</t>
  </si>
  <si>
    <t>71535  Repair/Maint-Elevator</t>
  </si>
  <si>
    <t>71540  Repair/Maint-Flooring/Carpet</t>
  </si>
  <si>
    <t>71545  Repair/Maint-HVAC</t>
  </si>
  <si>
    <t>71550  Repair/Maint-Lighting/Lamp</t>
  </si>
  <si>
    <t>71555  Repair/Maint-Paint/Wallcover</t>
  </si>
  <si>
    <t>71560  Repair/Maint-Plumbing</t>
  </si>
  <si>
    <t>71565  Repair/Maint-Roofing/Gutter</t>
  </si>
  <si>
    <t>71570  Repair/Maint-Window</t>
  </si>
  <si>
    <t>71599  Repair/Maint-Other Facility</t>
  </si>
  <si>
    <t xml:space="preserve">71605  Repair/Maint Grounds-Athletic </t>
  </si>
  <si>
    <t>71610  Repair/Maint Grounds-Drainage</t>
  </si>
  <si>
    <t>Supplies-Music &amp; Art</t>
  </si>
  <si>
    <t>70280  Supplies-Music &amp; Art</t>
  </si>
  <si>
    <t>Supplies-Landscaping</t>
  </si>
  <si>
    <t>70275  Supplies-Landscaping</t>
  </si>
  <si>
    <t>71615  Repair/Maint Grounds-Landscaping</t>
  </si>
  <si>
    <t>71620  Repair/Maint Grounds-Parking Lot</t>
  </si>
  <si>
    <t>71625  Repair/Maint Grounds-Concrete</t>
  </si>
  <si>
    <t>71630  Repair/Maint Grounds-Signage</t>
  </si>
  <si>
    <t>71699  Repair/Maint Grounds-Other</t>
  </si>
  <si>
    <t xml:space="preserve">71705  Repair/Main Equip-Athletic </t>
  </si>
  <si>
    <t>71710  Repair/Maint Equip-Audio Visual</t>
  </si>
  <si>
    <t>71715  Repair/Maint Equip-Automotive</t>
  </si>
  <si>
    <t xml:space="preserve">71720  Repair/Maint Equip-Computer </t>
  </si>
  <si>
    <t>71725  Repair/Maint Equip-Facilities</t>
  </si>
  <si>
    <t>71730  Repair/Maint Equip-Furniture</t>
  </si>
  <si>
    <t>71735  Repair/Maint Equip-Grounds</t>
  </si>
  <si>
    <t xml:space="preserve">71740  Repair/Maint Equip-Laboratory </t>
  </si>
  <si>
    <t>71745  Repair/Maint Equip-Office Equip</t>
  </si>
  <si>
    <t>71750  Repair/Maint Equip-Pool</t>
  </si>
  <si>
    <t>71755  Repair/Maint Equip-Telephone</t>
  </si>
  <si>
    <t>71799  Repair/Maint Equip-Other</t>
  </si>
  <si>
    <t>71805  Telecom-Cable Television Service</t>
  </si>
  <si>
    <t>71810  Telecom-Satellite Service</t>
  </si>
  <si>
    <t>71815  Telecom-Telephone Base Services</t>
  </si>
  <si>
    <t>71820  Telecom-Telephone Data Services</t>
  </si>
  <si>
    <t>71825  Telecom-Telephone Equipment</t>
  </si>
  <si>
    <t>71830  Telecom-Telephone Long Distance</t>
  </si>
  <si>
    <t>71835  Telecom-Telephone Service Calls</t>
  </si>
  <si>
    <t>71840  Telecom-Video Conferencing</t>
  </si>
  <si>
    <t>71845  Telecom-'Wireless Phone/Pager Srvc</t>
  </si>
  <si>
    <t>71899  Telecom-Other Telecom Costs</t>
  </si>
  <si>
    <t>71905  Hazard/Controlled Item-Animals</t>
  </si>
  <si>
    <t>71910  Hazard/Controlled Item-Cont Item</t>
  </si>
  <si>
    <t>71915  Hazard/Controlled Item-Chemicals</t>
  </si>
  <si>
    <t>71920  Hazard/Controlled Item-Radioactive</t>
  </si>
  <si>
    <t>71999  Hazard/Controlled Item-Other</t>
  </si>
  <si>
    <t>72005  Recognition-Awards</t>
  </si>
  <si>
    <t>72010  Recognition-Contributions</t>
  </si>
  <si>
    <t>72015  Recognition-Gifts</t>
  </si>
  <si>
    <t>72020  Recognition-Memorials/Masses</t>
  </si>
  <si>
    <t>72025  Recognition-Prizes/Raffles/Contest</t>
  </si>
  <si>
    <t>72099  Recognition-Gift/Donate/Award-Othr</t>
  </si>
  <si>
    <t>76505  CE Equipment-Athletic-Small</t>
  </si>
  <si>
    <t>76510  CE Equipment-Audio Visual-Small</t>
  </si>
  <si>
    <t>76515  CE Equipment-Automotiv -Small</t>
  </si>
  <si>
    <t>76520  CE Equipment-Computer-Small</t>
  </si>
  <si>
    <t>76525  CE Equipment-Facilities-Small</t>
  </si>
  <si>
    <t>76530  CE Equipment-Furn/Fixtures-Small</t>
  </si>
  <si>
    <t>76535  CE Equipment-Grounds-Small</t>
  </si>
  <si>
    <t>76540  CE Equipment-Laboratory -Small</t>
  </si>
  <si>
    <t>76545  CE Equipment-Office-Small</t>
  </si>
  <si>
    <t>76550  CE Equipment-Pool-Small</t>
  </si>
  <si>
    <t>76555  CE Equipment-Telephone-Small</t>
  </si>
  <si>
    <t>76599  CE Equipment-Other-Small</t>
  </si>
  <si>
    <t>76605  CE Equipment-Athletic-Large</t>
  </si>
  <si>
    <t>76610  CE Equipment-Audio Visual-Large</t>
  </si>
  <si>
    <t>76615  CE Equipment-Automotive-Large</t>
  </si>
  <si>
    <t>76620  CE Equipment-Computer-Large</t>
  </si>
  <si>
    <t>76625  CE Equipment-Facilities-Large</t>
  </si>
  <si>
    <t>76630  CE Equipment Furn/Fixtures-Large</t>
  </si>
  <si>
    <t>76635  CE Equipment-Grounds-Large</t>
  </si>
  <si>
    <t>76640  CE Equipment-Laboratory-Large</t>
  </si>
  <si>
    <t>76645  CE Equipment-Office-Large</t>
  </si>
  <si>
    <t>76650  CE Equipment-Pool-Large</t>
  </si>
  <si>
    <t>76655  CE Equipment-Telephone-Large</t>
  </si>
  <si>
    <t>76699  CE Equipment-Other-Large</t>
  </si>
  <si>
    <t>76720  Library Media-Replacement/Duplicates</t>
  </si>
  <si>
    <t>76721  Library Media-Approval Items</t>
  </si>
  <si>
    <t>76722  Library Media-Books</t>
  </si>
  <si>
    <t>76723  Library Media-Periodicals</t>
  </si>
  <si>
    <t>76724  Library Media-Reference Materials</t>
  </si>
  <si>
    <t>76725  Library Media-Standing Orders</t>
  </si>
  <si>
    <t>76730  Library Media-Elec Resources</t>
  </si>
  <si>
    <t>76731  Library Media-Elec Approval Items</t>
  </si>
  <si>
    <t>76732  Library Media-Elec Books</t>
  </si>
  <si>
    <t>76733  Library Media-Elec Periodicals</t>
  </si>
  <si>
    <t>76734  Library Media-Elec Ref Mat</t>
  </si>
  <si>
    <t>76735  Library Media-Elec Standing Orders</t>
  </si>
  <si>
    <t>76756  Library Media-Elec Extra Allocation</t>
  </si>
  <si>
    <t>76757  Library Media-Audio Visual</t>
  </si>
  <si>
    <t>76758  Library Media-Microprint</t>
  </si>
  <si>
    <t>76759  Library Media-Bindery</t>
  </si>
  <si>
    <t>76760  Library Media-Special Collections</t>
  </si>
  <si>
    <t>76799  Library Media-Other Collection</t>
  </si>
  <si>
    <t>76810  CIP-Abatement-Asbestos</t>
  </si>
  <si>
    <t>76815  CIP-Abatement-Lead</t>
  </si>
  <si>
    <t>76820  CIP-Construction</t>
  </si>
  <si>
    <t>76825  CIP-Construction Insurance</t>
  </si>
  <si>
    <t>76830  CIP-Contingency</t>
  </si>
  <si>
    <t>76835  CIP-Moving/Relocation</t>
  </si>
  <si>
    <t>76840  CIP-Parking Lot/Paving</t>
  </si>
  <si>
    <t>76845  CIP-Premium Time</t>
  </si>
  <si>
    <t>76855  CIP-Carpet/Flooring</t>
  </si>
  <si>
    <t>76860  CIP-Draperies/Window Treatments</t>
  </si>
  <si>
    <t>76865  CIP-Equipment</t>
  </si>
  <si>
    <t>76870  CIP-Furniture/Fixtures</t>
  </si>
  <si>
    <t>76880  CIP-Professional Fees</t>
  </si>
  <si>
    <t>76885  CIP-Blueprints/Reproductions</t>
  </si>
  <si>
    <t>76899  CIP-Capitalized Interest</t>
  </si>
  <si>
    <t>Campus Ministry-Retreats</t>
  </si>
  <si>
    <t>Campus Ministry Endowment Fund</t>
  </si>
  <si>
    <t>J. Matthews '50 Campus Ministry</t>
  </si>
  <si>
    <t>Geller World Hunger Fund</t>
  </si>
  <si>
    <t>Campus Safety Services</t>
  </si>
  <si>
    <t>Parking Lot Shuttle</t>
  </si>
  <si>
    <t>Services-Students with Disabilities</t>
  </si>
  <si>
    <t>Dean of Students</t>
  </si>
  <si>
    <t>Student Union-Van Replacement</t>
  </si>
  <si>
    <t>Dean of Students-Ecuador Trip</t>
  </si>
  <si>
    <t>Dean of Students-Mexico Trip</t>
  </si>
  <si>
    <t>Greek Life</t>
  </si>
  <si>
    <t>Student Affairs Various</t>
  </si>
  <si>
    <t>Student Leadership</t>
  </si>
  <si>
    <t>Student Leadership-Activity Funds</t>
  </si>
  <si>
    <t>Director of Housing</t>
  </si>
  <si>
    <t>Bernet Hall-Housing</t>
  </si>
  <si>
    <t>Bernet Hall Activity Fund</t>
  </si>
  <si>
    <t>Campion Hall-Housing</t>
  </si>
  <si>
    <t>Campion Hall Activity Fund</t>
  </si>
  <si>
    <t>Dolan Hall-Housing</t>
  </si>
  <si>
    <t>Dolan Hall Activity Fund</t>
  </si>
  <si>
    <t>Hamlin Hall-Housing</t>
  </si>
  <si>
    <t>Hamlin Hall Activity Fund</t>
  </si>
  <si>
    <t>Millor Hall-Housing</t>
  </si>
  <si>
    <t>Millor Hall Activity Fund</t>
  </si>
  <si>
    <t>Murphy Hall-Housing</t>
  </si>
  <si>
    <t>Murphy Hall Activity Fund</t>
  </si>
  <si>
    <t>Pacelli Hall-Housing</t>
  </si>
  <si>
    <t>Pacelli Hall Activity Fund</t>
  </si>
  <si>
    <t>Sutowski Hall-Housing</t>
  </si>
  <si>
    <t>Sutowski Hall Activity Fund</t>
  </si>
  <si>
    <t>Judicial Affairs Office</t>
  </si>
  <si>
    <t>Judicial Affairs-Fines</t>
  </si>
  <si>
    <t>Orientation</t>
  </si>
  <si>
    <t>University Counseling Center</t>
  </si>
  <si>
    <t>Health Services</t>
  </si>
  <si>
    <t>Director of Athletics</t>
  </si>
  <si>
    <t>Athletics Gift-General</t>
  </si>
  <si>
    <t>Cleveland Clinic Fnd Asst Trainers</t>
  </si>
  <si>
    <t>Athletics-Blue and Gold Club</t>
  </si>
  <si>
    <t>Athletics-Cheerleader Uniforms</t>
  </si>
  <si>
    <t>Athletics-European Trip</t>
  </si>
  <si>
    <t>Athletics-Football Shoes</t>
  </si>
  <si>
    <t>Athletics-Parents Booster Club</t>
  </si>
  <si>
    <t>Athletics-Dept Activity Funds</t>
  </si>
  <si>
    <t>Mens Baseball</t>
  </si>
  <si>
    <t>Mens Baseball-Private Gifts</t>
  </si>
  <si>
    <t>Mens Baseball-Activity Funds</t>
  </si>
  <si>
    <t>Mens Basketball</t>
  </si>
  <si>
    <t>Mens Basketball-Private Gifts</t>
  </si>
  <si>
    <t>Mens Basketball-Activity Funds</t>
  </si>
  <si>
    <t>Mens Cross Country</t>
  </si>
  <si>
    <t>Mens Cross Country-Private Gifts</t>
  </si>
  <si>
    <t>Mens Cross Country-Activity Funds</t>
  </si>
  <si>
    <t>Mens Football</t>
  </si>
  <si>
    <t>Mens Football-Private Gifts</t>
  </si>
  <si>
    <t>Mens Football-Activity Funds</t>
  </si>
  <si>
    <t>Mens Golf</t>
  </si>
  <si>
    <t>Mens Golf-Private Gifts</t>
  </si>
  <si>
    <t>Mens Golf-Activity Funds</t>
  </si>
  <si>
    <t>Mens Soccer</t>
  </si>
  <si>
    <t>Mens Soccer-Private Gifts</t>
  </si>
  <si>
    <t>Mens Soccer-Activity Funds</t>
  </si>
  <si>
    <t>Mens Swimming</t>
  </si>
  <si>
    <t>Mens Swimming-Private Gifts</t>
  </si>
  <si>
    <t>Mens Swimming-Activity Funds</t>
  </si>
  <si>
    <t>Mens Tennis</t>
  </si>
  <si>
    <t>Mens Tennis-Private Gifts</t>
  </si>
  <si>
    <t>Mens Tennis-Activity Funds</t>
  </si>
  <si>
    <t>Mens Track</t>
  </si>
  <si>
    <t>Mens Track-Private Gifts</t>
  </si>
  <si>
    <t>Mens Track-Activity Funds</t>
  </si>
  <si>
    <t>Mens Wrestling</t>
  </si>
  <si>
    <t>Mens Wrestling-Private Gifts</t>
  </si>
  <si>
    <t>Mens Wrestling-Activity Funds</t>
  </si>
  <si>
    <t>Womens Basketball</t>
  </si>
  <si>
    <t>Womens Basketball-Private Gifts</t>
  </si>
  <si>
    <t>Womens Basketball-Activity Funds</t>
  </si>
  <si>
    <t>Womens Cross Country</t>
  </si>
  <si>
    <t>Womens Cross Country-Private Gifts</t>
  </si>
  <si>
    <t>Womens Cross Country-Activity Funds</t>
  </si>
  <si>
    <t>Womens Golf</t>
  </si>
  <si>
    <t>Womens Golf-Private Gifts</t>
  </si>
  <si>
    <t>Womens Golf-Activity Funds</t>
  </si>
  <si>
    <t>Womens Soccer</t>
  </si>
  <si>
    <t>Womens Soccer-Private Gifts</t>
  </si>
  <si>
    <t>Womens Soccer-Activity Funds</t>
  </si>
  <si>
    <t>Womens Softball</t>
  </si>
  <si>
    <t>DOCUMENT TEXT</t>
  </si>
  <si>
    <t>Womens Softball-Private Gifts</t>
  </si>
  <si>
    <t>Womens Softball-Activity Funds</t>
  </si>
  <si>
    <t>Womens Swimming</t>
  </si>
  <si>
    <t>Womens Swimming-Private Gifts</t>
  </si>
  <si>
    <t>Womens Swimming-Activity Funds</t>
  </si>
  <si>
    <t>Womens Tennis</t>
  </si>
  <si>
    <t>Womens Tennis-Private Gifts</t>
  </si>
  <si>
    <t>Womens Tennis-Activity Funds</t>
  </si>
  <si>
    <t>Womens Track</t>
  </si>
  <si>
    <t>Womens Track-Private Gifts</t>
  </si>
  <si>
    <t>SHUSTA  Shula Staduim</t>
  </si>
  <si>
    <t>209700</t>
  </si>
  <si>
    <t>Telephony</t>
  </si>
  <si>
    <t>237330</t>
  </si>
  <si>
    <t>237331</t>
  </si>
  <si>
    <t>237332</t>
  </si>
  <si>
    <t>ORB Meet Phase 3 (2003)</t>
  </si>
  <si>
    <t>ORB Focus 2003</t>
  </si>
  <si>
    <t>ORB SEAQL 2003</t>
  </si>
  <si>
    <t>Womens Track-Activity Funds</t>
  </si>
  <si>
    <t>Womens Volleyball</t>
  </si>
  <si>
    <t>Womens Volleyball-Private Gifts</t>
  </si>
  <si>
    <t>Womens Volleyball-Activity Funds</t>
  </si>
  <si>
    <t>Athletic Camps</t>
  </si>
  <si>
    <t>Athletic Trainer</t>
  </si>
  <si>
    <t>Intramurals</t>
  </si>
  <si>
    <t>Sports Information Office</t>
  </si>
  <si>
    <t>Programming Board-Activity Funds</t>
  </si>
  <si>
    <t>Student Union-Activity Funds</t>
  </si>
  <si>
    <t>Band</t>
  </si>
  <si>
    <t>Band-Activity Funds</t>
  </si>
  <si>
    <t>Carillon (Yearbook)</t>
  </si>
  <si>
    <t>Carillon (Yearbook)-Activity Funds</t>
  </si>
  <si>
    <t>Carroll News</t>
  </si>
  <si>
    <t>Carroll News-Activity Funds</t>
  </si>
  <si>
    <t>University Concert Choir</t>
  </si>
  <si>
    <t>University Concert Choir-Act Funds</t>
  </si>
  <si>
    <t>Carroll Review</t>
  </si>
  <si>
    <t>Carroll Review-Activity Funds</t>
  </si>
  <si>
    <t>Student Orgs-Undistributed Funds</t>
  </si>
  <si>
    <t>NSF EF-0431285 Colburn</t>
  </si>
  <si>
    <t>214118</t>
  </si>
  <si>
    <t>214117</t>
  </si>
  <si>
    <t>NSF DEB 0315979 BGSU</t>
  </si>
  <si>
    <t>Organization Code:</t>
  </si>
  <si>
    <t>JCU QUICK REQ</t>
  </si>
  <si>
    <t>Reqs with incorrect organization</t>
  </si>
  <si>
    <t>codes will not be processed!</t>
  </si>
  <si>
    <t>8.</t>
  </si>
  <si>
    <t>9.</t>
  </si>
  <si>
    <r>
      <t>1.</t>
    </r>
    <r>
      <rPr>
        <b/>
        <sz val="10"/>
        <color indexed="18"/>
        <rFont val="Arial"/>
        <family val="2"/>
      </rPr>
      <t xml:space="preserve">   </t>
    </r>
    <r>
      <rPr>
        <sz val="10"/>
        <color indexed="18"/>
        <rFont val="Arial"/>
        <family val="2"/>
      </rPr>
      <t>Primary FOAPAL:</t>
    </r>
  </si>
  <si>
    <t>Student Orgs-Undistributed Subsidy</t>
  </si>
  <si>
    <t>2005 Class</t>
  </si>
  <si>
    <t>2005 Class-Subsidy</t>
  </si>
  <si>
    <t>2006 Class</t>
  </si>
  <si>
    <t>2006 Class-Subsidy</t>
  </si>
  <si>
    <t>2007 Class</t>
  </si>
  <si>
    <t>2007 Class-Subsidy</t>
  </si>
  <si>
    <t>2008 Class</t>
  </si>
  <si>
    <t>2008 Class-Subsidy</t>
  </si>
  <si>
    <t>2009 Class</t>
  </si>
  <si>
    <t>2009 Class-Subsidy</t>
  </si>
  <si>
    <t>2010 Class</t>
  </si>
  <si>
    <t>2010 Class-Subsidy</t>
  </si>
  <si>
    <t>Accounting Association</t>
  </si>
  <si>
    <t>Accounting Association-Subsidy</t>
  </si>
  <si>
    <t>African-American Alliance</t>
  </si>
  <si>
    <t>African-American Alliance-Subsidy</t>
  </si>
  <si>
    <t>Allies</t>
  </si>
  <si>
    <t>Allies-Subsidy</t>
  </si>
  <si>
    <t>Alpha Epsilon Delta (Pre-Med)</t>
  </si>
  <si>
    <t>Alpha Epsilon Delta (Pre-Me-Subsidy</t>
  </si>
  <si>
    <t>Alpha Kappa Delta (Sociology)</t>
  </si>
  <si>
    <t>Alpha Kappa Delta (Sociolog-Subsidy</t>
  </si>
  <si>
    <t>Alpha Kappa Psi (Business)</t>
  </si>
  <si>
    <t>Alpha Kappa Psi (Business)-Subsidy</t>
  </si>
  <si>
    <t>Alpha Psi Omega-Little Theater Assn</t>
  </si>
  <si>
    <t>Alpha Psi Omega-Little Thea-Subsidy</t>
  </si>
  <si>
    <t>Alpha Sigma Nu-Jesuit Honor Society</t>
  </si>
  <si>
    <t>Alpha Sigma Nu-Jesuit Honor-Subsidy</t>
  </si>
  <si>
    <t>American Advertising Federation</t>
  </si>
  <si>
    <t>American Advertising Federa-Subsidy</t>
  </si>
  <si>
    <t>American Chemical Society</t>
  </si>
  <si>
    <t>American Chemical Society-Subsidy</t>
  </si>
  <si>
    <t>American Marketing Association</t>
  </si>
  <si>
    <t>American Marketing Associat-Subsidy</t>
  </si>
  <si>
    <t>Amnesty International</t>
  </si>
  <si>
    <t>Amnesty International-Subsidy</t>
  </si>
  <si>
    <t>Asian Cultural Organization</t>
  </si>
  <si>
    <t>Asian Cultural Organization-Subsidy</t>
  </si>
  <si>
    <t>Association of Computing Machinery</t>
  </si>
  <si>
    <t>Association of Computing Ma-Subsidy</t>
  </si>
  <si>
    <t>Beta Gamma Sigma (Business)</t>
  </si>
  <si>
    <t>Beta Gamma Sigma (Business)-Subsidy</t>
  </si>
  <si>
    <t>Biology Club</t>
  </si>
  <si>
    <t>Biology Club-Subsidy</t>
  </si>
  <si>
    <t>Campus Crusade for Christ</t>
  </si>
  <si>
    <t>Campus Crusade for Christ-Subsidy</t>
  </si>
  <si>
    <t>Campus Greens</t>
  </si>
  <si>
    <t>Campus Greens-Subsidy</t>
  </si>
  <si>
    <t>5.</t>
  </si>
  <si>
    <t>6.</t>
  </si>
  <si>
    <t>7.</t>
  </si>
  <si>
    <t>ITEM TEXT 7</t>
  </si>
  <si>
    <t>ITEM TEXT 6</t>
  </si>
  <si>
    <t>ITEM TEXT 5</t>
  </si>
  <si>
    <t>Carroll Christian Fellowship</t>
  </si>
  <si>
    <t>Carroll Christian Fellowshi-Subsidy</t>
  </si>
  <si>
    <t>CHAT</t>
  </si>
  <si>
    <t>CHAT-Subsidy</t>
  </si>
  <si>
    <t>Chi Omega</t>
  </si>
  <si>
    <t>Chi Omega-Subsidy</t>
  </si>
  <si>
    <t>Christian Life Community</t>
  </si>
  <si>
    <t>Christian Life Community-Subsidy</t>
  </si>
  <si>
    <t>Circle K International</t>
  </si>
  <si>
    <t>Circle K International-Subsidy</t>
  </si>
  <si>
    <t>College Democrats</t>
  </si>
  <si>
    <t>College Democrats-Subsidy</t>
  </si>
  <si>
    <t>College Republicans</t>
  </si>
  <si>
    <t>College Republicans-Subsidy</t>
  </si>
  <si>
    <t>Crew Team</t>
  </si>
  <si>
    <t>Crew Team-Subsidy</t>
  </si>
  <si>
    <t>Dance Marathon</t>
  </si>
  <si>
    <t>Dance Marathon-Subsidy</t>
  </si>
  <si>
    <t>Dance Team</t>
  </si>
  <si>
    <t>Dance Team-Subsidy</t>
  </si>
  <si>
    <t>Extreme Sports Club</t>
  </si>
  <si>
    <t>Extreme Sports Club-Subsidy</t>
  </si>
  <si>
    <t>Finance Association</t>
  </si>
  <si>
    <t>Finance Association-Subsidy</t>
  </si>
  <si>
    <t>Gamma Phi Beta</t>
  </si>
  <si>
    <t>Gamma Phi Beta-Subsidy</t>
  </si>
  <si>
    <t>German Club</t>
  </si>
  <si>
    <t>German Club-Subsidy</t>
  </si>
  <si>
    <t>Greek Council</t>
  </si>
  <si>
    <t>Greek Council-Subsidy</t>
  </si>
  <si>
    <t>Habitat for Humanity-Subsidy</t>
  </si>
  <si>
    <t>Hockey Club</t>
  </si>
  <si>
    <t>Hockey Club-Subsidy</t>
  </si>
  <si>
    <t>403300</t>
  </si>
  <si>
    <t>JCUEMS</t>
  </si>
  <si>
    <t>Honor Students Association</t>
  </si>
  <si>
    <t>Honor Students Association-Subsidy</t>
  </si>
  <si>
    <t>Information Technology Organization</t>
  </si>
  <si>
    <t>Information Technology Orga-Subsidy</t>
  </si>
  <si>
    <t>International Students Association</t>
  </si>
  <si>
    <t>International Students Asso-Subsidy</t>
  </si>
  <si>
    <t>Iota Beta Gamma</t>
  </si>
  <si>
    <t>Iota Beta Gamma-Subsidy</t>
  </si>
  <si>
    <t>Iota Chi Upsilon</t>
  </si>
  <si>
    <t>Iota Chi Upsilon-Subsidy</t>
  </si>
  <si>
    <t>Iota Phi Theta</t>
  </si>
  <si>
    <t>Iota Phi Theta-Subsidy</t>
  </si>
  <si>
    <t>Irish Club</t>
  </si>
  <si>
    <t>Irish Club-Subsidy</t>
  </si>
  <si>
    <t>Italian Club</t>
  </si>
  <si>
    <t>Italian Club-Subsidy</t>
  </si>
  <si>
    <t>Japanese Club</t>
  </si>
  <si>
    <t>Japanese Club-Subsidy</t>
  </si>
  <si>
    <t>JC TV News</t>
  </si>
  <si>
    <t>JC TV News-Subsidy</t>
  </si>
  <si>
    <t>Justice</t>
  </si>
  <si>
    <t>Justice-Subsidy</t>
  </si>
  <si>
    <t>Kappa Alpha Theta</t>
  </si>
  <si>
    <t>Kappa Alpha Theta-Subsidy</t>
  </si>
  <si>
    <t>Kappa Delta</t>
  </si>
  <si>
    <t>Kappa Delta-Subsidy</t>
  </si>
  <si>
    <t>Kappa Kappa Gamma</t>
  </si>
  <si>
    <t>Kappa Kappa Gamma-Subsidy</t>
  </si>
  <si>
    <t>Kappa Sigma</t>
  </si>
  <si>
    <t>Kappa Sigma-Subsidy</t>
  </si>
  <si>
    <t>Knights of Columbus</t>
  </si>
  <si>
    <t>Knights of Columbus-Subsidy</t>
  </si>
  <si>
    <t>La Mesa Hispanica (Spanish Club)</t>
  </si>
  <si>
    <t>La Mesa Hispanica (Spanish -Subsidy</t>
  </si>
  <si>
    <t>Lacrosse Club (Men's)</t>
  </si>
  <si>
    <t>Lacrosse Club (Men's)-Subsidy</t>
  </si>
  <si>
    <t>Lacrosse Club (Women's)</t>
  </si>
  <si>
    <t>Lacrosse Club (Women's)-Subsidy</t>
  </si>
  <si>
    <t>Ladies of Knights of Columbus</t>
  </si>
  <si>
    <t>Ladies of Knights of Columb-Subsidy</t>
  </si>
  <si>
    <t>Lambda Chi Rho</t>
  </si>
  <si>
    <t>Lambda Chi Rho-Subsidy</t>
  </si>
  <si>
    <t>Lambda Iota Tau</t>
  </si>
  <si>
    <t>Lambda Iota Tau-Subsidy</t>
  </si>
  <si>
    <t>Latin American Student Assn</t>
  </si>
  <si>
    <t>Latin American Student Assn-Subsidy</t>
  </si>
  <si>
    <t>Le Cercie Francais French Club</t>
  </si>
  <si>
    <t>Le Cercie Francais French C-Subsidy</t>
  </si>
  <si>
    <t>Los Ninos de Cristo</t>
  </si>
  <si>
    <t>Los Ninos de Cristo-Subsidy</t>
  </si>
  <si>
    <t>Mathematics Association of America</t>
  </si>
  <si>
    <t>Mathematics Association of -Subsidy</t>
  </si>
  <si>
    <t>Mongols</t>
  </si>
  <si>
    <t>Mongols-Subsidy</t>
  </si>
  <si>
    <t>National Defense Trans</t>
  </si>
  <si>
    <t>National Defense Trans-Subsidy</t>
  </si>
  <si>
    <t>NEOSA</t>
  </si>
  <si>
    <t>NEOSA-Subsidy</t>
  </si>
  <si>
    <t>Organization of Resident Advisors</t>
  </si>
  <si>
    <t>Organization of Resident Ad-Subsidy</t>
  </si>
  <si>
    <t>Outing Club</t>
  </si>
  <si>
    <t>Outing Club-Subsidy</t>
  </si>
  <si>
    <t>Peer Advisors</t>
  </si>
  <si>
    <t>Peer Advisors-Subsidy</t>
  </si>
  <si>
    <t>Pershing Rifles</t>
  </si>
  <si>
    <t>Pershing Rifles-Subsidy</t>
  </si>
  <si>
    <t>Phi Alpha Chi</t>
  </si>
  <si>
    <t>Phi Alpha Chi-Subsidy</t>
  </si>
  <si>
    <t>Phi Alpha Delta (Pre-Law)</t>
  </si>
  <si>
    <t>Phi Alpha Delta (Pre-Law)-Subsidy</t>
  </si>
  <si>
    <t>Phi Alpha Theta (History)</t>
  </si>
  <si>
    <t>Phi Alpha Theta (History)-Subsidy</t>
  </si>
  <si>
    <t>Phi Eta Sigma</t>
  </si>
  <si>
    <t>Phi Eta Sigma-Subsidy</t>
  </si>
  <si>
    <t>Phi Kappa Tau</t>
  </si>
  <si>
    <t>Phi Kappa Tau-Subsidy</t>
  </si>
  <si>
    <t>EA</t>
  </si>
  <si>
    <t>EACH</t>
  </si>
  <si>
    <t>BOX</t>
  </si>
  <si>
    <t>CM</t>
  </si>
  <si>
    <t>CENTIMETER</t>
  </si>
  <si>
    <t>CON</t>
  </si>
  <si>
    <t>CONTAINER</t>
  </si>
  <si>
    <t>CS</t>
  </si>
  <si>
    <t>CASE</t>
  </si>
  <si>
    <t>CTN</t>
  </si>
  <si>
    <t>CARTON</t>
  </si>
  <si>
    <t>DZ</t>
  </si>
  <si>
    <t>DOZEN</t>
  </si>
  <si>
    <t>FT</t>
  </si>
  <si>
    <t>FOOT</t>
  </si>
  <si>
    <t>GAL</t>
  </si>
  <si>
    <t>GALLON</t>
  </si>
  <si>
    <t>GM</t>
  </si>
  <si>
    <t>GRAM</t>
  </si>
  <si>
    <t>GR</t>
  </si>
  <si>
    <t>GROSS</t>
  </si>
  <si>
    <t>IN</t>
  </si>
  <si>
    <t>INCH</t>
  </si>
  <si>
    <t>KW</t>
  </si>
  <si>
    <t>KILOWATT</t>
  </si>
  <si>
    <t>LB</t>
  </si>
  <si>
    <t>POUND</t>
  </si>
  <si>
    <t>LOT</t>
  </si>
  <si>
    <t>M</t>
  </si>
  <si>
    <t>THOUSANDS</t>
  </si>
  <si>
    <t>MET</t>
  </si>
  <si>
    <t>METER</t>
  </si>
  <si>
    <t>MM</t>
  </si>
  <si>
    <t>MILLIMETER</t>
  </si>
  <si>
    <t>N/A</t>
  </si>
  <si>
    <t>OTH</t>
  </si>
  <si>
    <t>OTHER</t>
  </si>
  <si>
    <t>OZ</t>
  </si>
  <si>
    <t>OUNCE</t>
  </si>
  <si>
    <t>PC</t>
  </si>
  <si>
    <t>PIECE</t>
  </si>
  <si>
    <t>PKG</t>
  </si>
  <si>
    <t>PACKAGE</t>
  </si>
  <si>
    <t>PR</t>
  </si>
  <si>
    <t>PAIR</t>
  </si>
  <si>
    <t>PT</t>
  </si>
  <si>
    <t>PINT</t>
  </si>
  <si>
    <t>QT</t>
  </si>
  <si>
    <t>QUART</t>
  </si>
  <si>
    <t>RL</t>
  </si>
  <si>
    <t>ROLL</t>
  </si>
  <si>
    <t>RM</t>
  </si>
  <si>
    <t>REAM</t>
  </si>
  <si>
    <t>SPL</t>
  </si>
  <si>
    <t>SPOOL</t>
  </si>
  <si>
    <t>SVC</t>
  </si>
  <si>
    <t>SERVICE</t>
  </si>
  <si>
    <t>TON</t>
  </si>
  <si>
    <t>TRP</t>
  </si>
  <si>
    <t>TRIP</t>
  </si>
  <si>
    <t>YD</t>
  </si>
  <si>
    <t>YARD</t>
  </si>
  <si>
    <t>NOT APPL.</t>
  </si>
  <si>
    <t>Select U/M</t>
  </si>
  <si>
    <t>Phi Theta Mu</t>
  </si>
  <si>
    <t>Phi Theta Mu-Subsidy</t>
  </si>
  <si>
    <t>Pi Delta Phi (French Honor Society)</t>
  </si>
  <si>
    <t>Pi Delta Phi (French Honor -Subsidy</t>
  </si>
  <si>
    <t>Pi Mu Epsilon (Mathematics)</t>
  </si>
  <si>
    <t>Pi Mu Epsilon (Mathematics)-Subsidy</t>
  </si>
  <si>
    <t>Pi Sigma Alpha (Pol Sci Honor Soc)</t>
  </si>
  <si>
    <t>Pi Sigma Alpha (Pol Sci Hon-Subsidy</t>
  </si>
  <si>
    <t>Political Science Club</t>
  </si>
  <si>
    <t>Political Science Club-Subsidy</t>
  </si>
  <si>
    <t>Project Gold</t>
  </si>
  <si>
    <t>Project Gold-Subsidy</t>
  </si>
  <si>
    <t>Project Hope</t>
  </si>
  <si>
    <t>Project Hope-Subsidy</t>
  </si>
  <si>
    <t>Psychology Club/Psi Chi</t>
  </si>
  <si>
    <t>Psychology Club/Psi Chi-Subsidy</t>
  </si>
  <si>
    <t>Public Relat Soc of America</t>
  </si>
  <si>
    <t>Public Relat Soc of America-Subsidy</t>
  </si>
  <si>
    <t>Ranger Team</t>
  </si>
  <si>
    <t>Ranger Team-Subsidy</t>
  </si>
  <si>
    <t>Remote Control Racing</t>
  </si>
  <si>
    <t>Remote Control Racing-Subsidy</t>
  </si>
  <si>
    <t>Residence Hall Association</t>
  </si>
  <si>
    <t>Residence Hall Association-Subsidy</t>
  </si>
  <si>
    <t>Right to Life Club</t>
  </si>
  <si>
    <t>Right to Life Club-Subsidy</t>
  </si>
  <si>
    <t>Roller Hockey Club</t>
  </si>
  <si>
    <t>Roller Hockey Club-Subsidy</t>
  </si>
  <si>
    <t>Rugby (Women's)</t>
  </si>
  <si>
    <t>Rugby (Women's)-Subsidy</t>
  </si>
  <si>
    <t>Rugby Club (Men's)</t>
  </si>
  <si>
    <t>Rugby Club (Men's)-Subsidy</t>
  </si>
  <si>
    <t>Sailing Team</t>
  </si>
  <si>
    <t>Sailing Team-Subsidy</t>
  </si>
  <si>
    <t>Sigma Alpha Epsilon</t>
  </si>
  <si>
    <t>Sigma Alpha Epsilon-Subsidy</t>
  </si>
  <si>
    <t>Sigma Delta Kappa</t>
  </si>
  <si>
    <t>Sigma Delta Kappa-Subsidy</t>
  </si>
  <si>
    <t>Sigma Delta Pi (Spanish Honor Soc)</t>
  </si>
  <si>
    <t>Sigma Delta Pi (Spanish Hon-Subsidy</t>
  </si>
  <si>
    <t>Sigma Phi Epsilon</t>
  </si>
  <si>
    <t>Sigma Phi Epsilon-Subsidy</t>
  </si>
  <si>
    <t>Sigma Pi Sigma (Physics)</t>
  </si>
  <si>
    <t>Sigma Pi Sigma (Physics)-Subsidy</t>
  </si>
  <si>
    <t>Ski Team</t>
  </si>
  <si>
    <t>Contact:</t>
  </si>
  <si>
    <r>
      <t>2.</t>
    </r>
    <r>
      <rPr>
        <b/>
        <sz val="10"/>
        <color indexed="18"/>
        <rFont val="Arial"/>
        <family val="2"/>
      </rPr>
      <t xml:space="preserve">   </t>
    </r>
    <r>
      <rPr>
        <sz val="10"/>
        <color indexed="18"/>
        <rFont val="Arial"/>
        <family val="2"/>
      </rPr>
      <t>Optional FOAPAL:</t>
    </r>
  </si>
  <si>
    <r>
      <t>3.</t>
    </r>
    <r>
      <rPr>
        <b/>
        <sz val="10"/>
        <color indexed="18"/>
        <rFont val="Arial"/>
        <family val="2"/>
      </rPr>
      <t xml:space="preserve">   </t>
    </r>
    <r>
      <rPr>
        <sz val="10"/>
        <color indexed="18"/>
        <rFont val="Arial"/>
        <family val="2"/>
      </rPr>
      <t>Optional FOAPAL:</t>
    </r>
  </si>
  <si>
    <t>Information Below is Required for Suggested New Vendors Only!</t>
  </si>
  <si>
    <t>Ski Team-Subsidy</t>
  </si>
  <si>
    <t>Soccer Club</t>
  </si>
  <si>
    <t>Soccer Club-Subsidy</t>
  </si>
  <si>
    <t>Society of Professional Journalists</t>
  </si>
  <si>
    <t>Society of Professional Jou-Subsidy</t>
  </si>
  <si>
    <t>Society-Human Resources</t>
  </si>
  <si>
    <t>Society-Human Resources-Subsidy</t>
  </si>
  <si>
    <t>Sociology Association</t>
  </si>
  <si>
    <t>Sociology Association-Subsidy</t>
  </si>
  <si>
    <t>STELLAR</t>
  </si>
  <si>
    <t>STELLAR-Subsidy</t>
  </si>
  <si>
    <t>Strength and Conditioning Club</t>
  </si>
  <si>
    <t>Strength and Conditioning C-Subsidy</t>
  </si>
  <si>
    <t>Student Advocates for Environment</t>
  </si>
  <si>
    <t>Student Advocates for Envir-Subsidy</t>
  </si>
  <si>
    <t>Student Business Advisory Council</t>
  </si>
  <si>
    <t>Student Business Advisory C-Subsidy</t>
  </si>
  <si>
    <t>Student Education Association</t>
  </si>
  <si>
    <t>Student Education Associati-Subsidy</t>
  </si>
  <si>
    <t>Students in Free Enterprise (SIFE)</t>
  </si>
  <si>
    <t>Students in Free Enterprise-Subsidy</t>
  </si>
  <si>
    <t>Ultimate Frisbee Team</t>
  </si>
  <si>
    <t>Ultimate Frisbee Team-Subsidy</t>
  </si>
  <si>
    <t>Volleyball Club-Men's</t>
  </si>
  <si>
    <t>Volleyball Club-Men's-Subsidy</t>
  </si>
  <si>
    <t>Volleyball Club-Women's</t>
  </si>
  <si>
    <t>Volleyball Club-Women's-Subsidy</t>
  </si>
  <si>
    <t>Student Affairs-General Admin</t>
  </si>
  <si>
    <t>Student Affairs-IT Services</t>
  </si>
  <si>
    <t>Student Affairs-Depreciation</t>
  </si>
  <si>
    <t>VP for Development Office</t>
  </si>
  <si>
    <t>Development-Private Sector/Bernardo</t>
  </si>
  <si>
    <t>MPower to Feed-Spitalieri</t>
  </si>
  <si>
    <t>MPower to Play-Spitalieri</t>
  </si>
  <si>
    <t>Boys Hope/Girls Hope Operating</t>
  </si>
  <si>
    <t>George Merritt Memorial Fund</t>
  </si>
  <si>
    <t>Beck Memorial Fund</t>
  </si>
  <si>
    <t>Columbus Scholarship Fund</t>
  </si>
  <si>
    <t>Salcau Operating Scholarship</t>
  </si>
  <si>
    <t>Development Services</t>
  </si>
  <si>
    <t>Regional Promotions</t>
  </si>
  <si>
    <t>Planned Giving</t>
  </si>
  <si>
    <t>Chicago Development Office</t>
  </si>
  <si>
    <t>Public Affairs Office</t>
  </si>
  <si>
    <t>Alumni and Parents Association</t>
  </si>
  <si>
    <t>Alumni Fund</t>
  </si>
  <si>
    <t>Alumni Reunion-Odd Year</t>
  </si>
  <si>
    <t>Alumni Reunion-Even Year</t>
  </si>
  <si>
    <t>Capital Campaign Operations</t>
  </si>
  <si>
    <t>HUD Grant B01SPOH0490</t>
  </si>
  <si>
    <t>DOE Grant P116Z010080</t>
  </si>
  <si>
    <t>Order Date:</t>
  </si>
  <si>
    <t>Delivery Date:</t>
  </si>
  <si>
    <t>Requisition #:</t>
  </si>
  <si>
    <t>Requestor:</t>
  </si>
  <si>
    <t xml:space="preserve"> </t>
  </si>
  <si>
    <t>Phone:</t>
  </si>
  <si>
    <t>Ship To:</t>
  </si>
  <si>
    <t>Attention To:</t>
  </si>
  <si>
    <t>Vendor Information</t>
  </si>
  <si>
    <t>City:</t>
  </si>
  <si>
    <t>State:</t>
  </si>
  <si>
    <t>Items Requested (Commodities)</t>
  </si>
  <si>
    <t>U/M</t>
  </si>
  <si>
    <t>Qty</t>
  </si>
  <si>
    <t>Unit Price</t>
  </si>
  <si>
    <t>Ext. Price</t>
  </si>
  <si>
    <t>Description:</t>
  </si>
  <si>
    <t>233108</t>
  </si>
  <si>
    <t>Wabash College Grant</t>
  </si>
  <si>
    <t>Organization</t>
  </si>
  <si>
    <t xml:space="preserve">Activity </t>
  </si>
  <si>
    <t>Line Amount</t>
  </si>
  <si>
    <t>Remaining Bal.</t>
  </si>
  <si>
    <t>Vendor #:</t>
  </si>
  <si>
    <t>Manufacturer:</t>
  </si>
  <si>
    <t>Man. #:</t>
  </si>
  <si>
    <t>Quote #:</t>
  </si>
  <si>
    <t>Org Codes</t>
  </si>
  <si>
    <t>Ship To Codes</t>
  </si>
  <si>
    <t>Commodity Codes</t>
  </si>
  <si>
    <t>President's Office</t>
  </si>
  <si>
    <t>ACAVIC  Academic VP</t>
  </si>
  <si>
    <t>Postage-Business Reply</t>
  </si>
  <si>
    <t>President's Discretionary Fund</t>
  </si>
  <si>
    <t>ACCOUN  Accountancy</t>
  </si>
  <si>
    <t>Postage-Courier Service</t>
  </si>
  <si>
    <t>Alpha Sigma Nu Plaque Fund</t>
  </si>
  <si>
    <t>ACCPAY  Accounts Payable</t>
  </si>
  <si>
    <t>Postage-Express Mail Service</t>
  </si>
  <si>
    <t>Secretary to Board of Trustees</t>
  </si>
  <si>
    <t>ADMISS  Admission</t>
  </si>
  <si>
    <t>Postage-Indicia Mail</t>
  </si>
  <si>
    <t>Board of Trustees-Annual Trip</t>
  </si>
  <si>
    <t>ALUADM  Alumni-in-Admission</t>
  </si>
  <si>
    <t>Postage-Metered Mail</t>
  </si>
  <si>
    <t>University Legal Counsel</t>
  </si>
  <si>
    <t>ALUFUN  Annual Fund</t>
  </si>
  <si>
    <t>Postage-Postage Due</t>
  </si>
  <si>
    <t>University Mission</t>
  </si>
  <si>
    <t>APPETH  Applied Ethics</t>
  </si>
  <si>
    <t>Postage-Stamps</t>
  </si>
  <si>
    <t>Accreditation</t>
  </si>
  <si>
    <t>ARTHIS  Art History and Humanities</t>
  </si>
  <si>
    <t>Postage-United Parcel Service</t>
  </si>
  <si>
    <t>ATHLET  Athletics</t>
  </si>
  <si>
    <t>Postage-Other</t>
  </si>
  <si>
    <t>BANDXX  Band</t>
  </si>
  <si>
    <t>Supplies-Athletic</t>
  </si>
  <si>
    <t>BIOLOG  Biology</t>
  </si>
  <si>
    <t>Supplies-Audio-Visual</t>
  </si>
  <si>
    <t>Academic Vice President's Office</t>
  </si>
  <si>
    <t>BOLSCH  Boler School of Business</t>
  </si>
  <si>
    <t>Supplies-Computer/Software</t>
  </si>
  <si>
    <t>Faculty Forum</t>
  </si>
  <si>
    <t>BOOKST  Bookstore</t>
  </si>
  <si>
    <t>Supplies-Copy Machine/Fax</t>
  </si>
  <si>
    <t>Faculty Service Committee</t>
  </si>
  <si>
    <t>BUSOFF  Business Office</t>
  </si>
  <si>
    <t>Supplies-Flowers/Gift Baskets</t>
  </si>
  <si>
    <t>Faculty Service Com Funds-Milota</t>
  </si>
  <si>
    <t>CAMCAR  Campus Card Office</t>
  </si>
  <si>
    <t>Supplies-Housekeeping/Janitorial</t>
  </si>
  <si>
    <t>General University Expense</t>
  </si>
  <si>
    <t>CAMMIN  Campus Ministry</t>
  </si>
  <si>
    <t>Supplies-Instructional</t>
  </si>
  <si>
    <t>Renovation Physical Facility</t>
  </si>
  <si>
    <t>CAMSAF  Campus Safety Services</t>
  </si>
  <si>
    <t>Supplies-Medical/Clinical</t>
  </si>
  <si>
    <t>Visiting Jesuit Fellowship</t>
  </si>
  <si>
    <t>CARILL  Carillon</t>
  </si>
  <si>
    <t>Supplies-Office</t>
  </si>
  <si>
    <t>Associate Academic VP's Office</t>
  </si>
  <si>
    <t>CARNEW  Carroll News</t>
  </si>
  <si>
    <t>Requestor Signature</t>
  </si>
  <si>
    <t>Date</t>
  </si>
  <si>
    <t>Commodity Totals:</t>
  </si>
  <si>
    <t>1.</t>
  </si>
  <si>
    <t>2.</t>
  </si>
  <si>
    <t>3.</t>
  </si>
  <si>
    <t>4.</t>
  </si>
  <si>
    <t>Account</t>
  </si>
  <si>
    <t>Email:</t>
  </si>
  <si>
    <t>Supplies-Repair/Maintenance</t>
  </si>
  <si>
    <t>Center for Career Services</t>
  </si>
  <si>
    <t>CASHIE  Cashier - Student Service Center</t>
  </si>
  <si>
    <t>Supplies-Research/Laboratory</t>
  </si>
  <si>
    <t>Fenn Foundation Grant 010515-CCS</t>
  </si>
  <si>
    <t>CASINS  Instructional Media Services</t>
  </si>
  <si>
    <t>Supplies-Tools</t>
  </si>
  <si>
    <t>Fenn Foundation Grant 010520-CCS</t>
  </si>
  <si>
    <t>CENCAR  Center for Career Services</t>
  </si>
  <si>
    <t>Supplies-Uniforms</t>
  </si>
  <si>
    <t>Fenn Foundation Grant 010522-CCS</t>
  </si>
  <si>
    <t>CENCOM  Center for Community Services</t>
  </si>
  <si>
    <t>Supplies-Water (Bottled)</t>
  </si>
  <si>
    <t>Student Career Develop-Hill 160019</t>
  </si>
  <si>
    <t>CENGLO  Center for Global Education</t>
  </si>
  <si>
    <t>Supplies-Other</t>
  </si>
  <si>
    <t>Center for Community Services</t>
  </si>
  <si>
    <t>CENTEA  Center for Teaching Learning</t>
  </si>
  <si>
    <t>Catering-University Food Service</t>
  </si>
  <si>
    <t>Ohio Campus Grant-Falbo</t>
  </si>
  <si>
    <t>CHEMIS  Chemistry</t>
  </si>
  <si>
    <t>Catering-Other</t>
  </si>
  <si>
    <t>Americorps-00ASFOH036-Y7-F-27</t>
  </si>
  <si>
    <t>CLAMOD  Classical and Modern Languages and Cultures</t>
  </si>
  <si>
    <t>Entertainment/Receptions/Banquets</t>
  </si>
  <si>
    <t>Americorps-00ASFOH036-Y8-F-27</t>
  </si>
  <si>
    <t>CMSETT  CMSETT</t>
  </si>
  <si>
    <t>Other Food Costs/Entertainment</t>
  </si>
  <si>
    <t>Americorps-94ASFOH036-Y6-F-27</t>
  </si>
  <si>
    <t>COLART  College of Arts and Sciences</t>
  </si>
  <si>
    <t>Travel-Vehicle Rental-University</t>
  </si>
  <si>
    <t>Campion-Awards</t>
  </si>
  <si>
    <t>COMMUN  Communications</t>
  </si>
  <si>
    <t>Travel-Vehicle Rental-Recruiting</t>
  </si>
  <si>
    <t>Campion-General Operating</t>
  </si>
  <si>
    <t>CONCHO  Choir</t>
  </si>
  <si>
    <t>Travel-Vehicle Rental-Visitor</t>
  </si>
  <si>
    <t>Cleveland Center-Community Service</t>
  </si>
  <si>
    <t>INSTRUCTIONS: On-Screen Preparation of EZ Purchase Requisition Form</t>
  </si>
  <si>
    <t>General</t>
  </si>
  <si>
    <t>This Excel template is a Purchase Requisition Form that can be used to request up to four (4) items of one commodity type from a single vendor. This form further allows the  requested items be charged to one primary Budget and up to 7 secondary Budgets (FOAPAL Distribution Strings). All the information needed to complete a specific Purchase Requisition is entered into the yellow shaded areas of the form. There are four (4) drop down selection boxes for the primary "Orgn" code, "Ship To" code, "Commodity" code (type), and unit of measure "U/M"..</t>
  </si>
  <si>
    <t>Date is entered in the yellow shaded areas. Each of the data enterable sections in this form has a red triangle in the upper right hand corner that provides a clue on what should be entered in this box.</t>
  </si>
  <si>
    <t>Section 1     Top Section</t>
  </si>
  <si>
    <t>Enter the Date the item is required or enter ASAP.</t>
  </si>
  <si>
    <t>Enter the name of the person filling out this requisition in the "Requestor" box.</t>
  </si>
  <si>
    <t>Enter the requestors email, phone (phone extension is adequate for campus locations) and fax number if available.</t>
  </si>
  <si>
    <t>Select the primary organization "Orgn" code from the drop down box to which the items will be charged.</t>
  </si>
  <si>
    <t>Select the "Ship To" code from the drop down box to which the items should be delivered.</t>
  </si>
  <si>
    <t>Enter the name of the person to which the items should be delivered in the Attention To" box.</t>
  </si>
  <si>
    <t>221100 English</t>
  </si>
  <si>
    <t>364360</t>
  </si>
  <si>
    <t>364420</t>
  </si>
  <si>
    <t>364460</t>
  </si>
  <si>
    <t>369100</t>
  </si>
  <si>
    <t>369200</t>
  </si>
  <si>
    <t>369300</t>
  </si>
  <si>
    <t>369400</t>
  </si>
  <si>
    <t>369500</t>
  </si>
  <si>
    <t>369600</t>
  </si>
  <si>
    <t>369700</t>
  </si>
  <si>
    <t>369800</t>
  </si>
  <si>
    <t>369900</t>
  </si>
  <si>
    <t>369990</t>
  </si>
  <si>
    <t>Facilities Services-Pooled Costs</t>
  </si>
  <si>
    <t>391100</t>
  </si>
  <si>
    <t>Facilities Proration</t>
  </si>
  <si>
    <t>399100</t>
  </si>
  <si>
    <t>Facilities-General Administration</t>
  </si>
  <si>
    <t>399300</t>
  </si>
  <si>
    <t>Facilities-IT Services</t>
  </si>
  <si>
    <t>399500</t>
  </si>
  <si>
    <t>Facilities-Depreciation</t>
  </si>
  <si>
    <t>401100</t>
  </si>
  <si>
    <t>401101</t>
  </si>
  <si>
    <t>401102</t>
  </si>
  <si>
    <t>ASACCU Summer Conference</t>
  </si>
  <si>
    <t>402100</t>
  </si>
  <si>
    <t>402101</t>
  </si>
  <si>
    <t>402102</t>
  </si>
  <si>
    <t>402103</t>
  </si>
  <si>
    <t>402104</t>
  </si>
  <si>
    <t>402105</t>
  </si>
  <si>
    <t>402106</t>
  </si>
  <si>
    <t>402107</t>
  </si>
  <si>
    <t>402108</t>
  </si>
  <si>
    <t>402109</t>
  </si>
  <si>
    <t>402111</t>
  </si>
  <si>
    <t>402112</t>
  </si>
  <si>
    <t>464802</t>
  </si>
  <si>
    <t>465100</t>
  </si>
  <si>
    <t>465101</t>
  </si>
  <si>
    <t>465102</t>
  </si>
  <si>
    <t>465400</t>
  </si>
  <si>
    <t>465401</t>
  </si>
  <si>
    <t>465402</t>
  </si>
  <si>
    <t>465700</t>
  </si>
  <si>
    <t>465701</t>
  </si>
  <si>
    <t>465702</t>
  </si>
  <si>
    <t>466000</t>
  </si>
  <si>
    <t>466001</t>
  </si>
  <si>
    <t>466002</t>
  </si>
  <si>
    <t>466300</t>
  </si>
  <si>
    <t>466301</t>
  </si>
  <si>
    <t>466302</t>
  </si>
  <si>
    <t>466600</t>
  </si>
  <si>
    <t>466601</t>
  </si>
  <si>
    <t>466602</t>
  </si>
  <si>
    <t>466900</t>
  </si>
  <si>
    <t>466901</t>
  </si>
  <si>
    <t>466902</t>
  </si>
  <si>
    <t>467200</t>
  </si>
  <si>
    <t>467201</t>
  </si>
  <si>
    <t>467202</t>
  </si>
  <si>
    <t>467500</t>
  </si>
  <si>
    <t>467501</t>
  </si>
  <si>
    <t>467502</t>
  </si>
  <si>
    <t>468100</t>
  </si>
  <si>
    <t>469100</t>
  </si>
  <si>
    <t>469400</t>
  </si>
  <si>
    <t>469700</t>
  </si>
  <si>
    <t>481100</t>
  </si>
  <si>
    <t>Programming Board</t>
  </si>
  <si>
    <t>481101</t>
  </si>
  <si>
    <t>481200</t>
  </si>
  <si>
    <t>Student Union</t>
  </si>
  <si>
    <t>481201</t>
  </si>
  <si>
    <t>482100</t>
  </si>
  <si>
    <t>482101</t>
  </si>
  <si>
    <t>482200</t>
  </si>
  <si>
    <t>482201</t>
  </si>
  <si>
    <t>482300</t>
  </si>
  <si>
    <t>482301</t>
  </si>
  <si>
    <t>482400</t>
  </si>
  <si>
    <t>482401</t>
  </si>
  <si>
    <t>482500</t>
  </si>
  <si>
    <t>482501</t>
  </si>
  <si>
    <t>483001</t>
  </si>
  <si>
    <t>483002</t>
  </si>
  <si>
    <t>452102</t>
  </si>
  <si>
    <t>Greek Life (SAF)</t>
  </si>
  <si>
    <t>453100  Director of Housing</t>
  </si>
  <si>
    <t>481102 Programming Board (SAF)</t>
  </si>
  <si>
    <t>452502 Leadership Development</t>
  </si>
  <si>
    <t>454200 Fall Orientation</t>
  </si>
  <si>
    <t>454500 Christmas Carroll Eve</t>
  </si>
  <si>
    <t>454400 Senior Week</t>
  </si>
  <si>
    <t>452102 Greek Life (SAF)</t>
  </si>
  <si>
    <t>481202 Student Union (SAF)</t>
  </si>
  <si>
    <t>219127 ODE Reading First-Ohio CSP#0A03034</t>
  </si>
  <si>
    <t>219128 CSU Project #SALZ07F</t>
  </si>
  <si>
    <t>219129 ODAS Field Faculty Network</t>
  </si>
  <si>
    <t>Section 2     Vendor Information</t>
  </si>
  <si>
    <t>Enter the suggested/requested vendor name (if known) or if a specific vendor is preferred.</t>
  </si>
  <si>
    <t>Enter the vendor number (if known).</t>
  </si>
  <si>
    <t>Skip to the next section if this is an existing vendor, or complete the rest of the vendor information if this is a new vendor. If not sure of whether this is an existing vendor, enter this information in order to prevent any delays in request processing.</t>
  </si>
  <si>
    <t>Section 3       Items Requested (Commodities)</t>
  </si>
  <si>
    <r>
      <t xml:space="preserve">Select the appropriate commodity code/description from the drop down box that best reflects the type of item being requested. Since commodity codes match the account codes, selecting the appropriate commodity code will automatically populate the Account code Section 4 (FOAPAL Distribution) section. </t>
    </r>
    <r>
      <rPr>
        <b/>
        <sz val="10"/>
        <color indexed="18"/>
        <rFont val="Arial"/>
        <family val="2"/>
      </rPr>
      <t>Note:</t>
    </r>
    <r>
      <rPr>
        <sz val="10"/>
        <color indexed="18"/>
        <rFont val="Arial"/>
        <family val="2"/>
      </rPr>
      <t xml:space="preserve"> Only one type of commodity can be requested per form using the EZ Purchase Requisition form.</t>
    </r>
  </si>
  <si>
    <t>Select the appropriate "U/M" code from the drop down box.</t>
  </si>
  <si>
    <t>Enter the quantity "QTY" desired.</t>
  </si>
  <si>
    <t>Enter the "Unit Price".</t>
  </si>
  <si>
    <t>The extended price "Ext. Price" will be automatically calculated.</t>
  </si>
  <si>
    <t>Enter brief description of the item desired. If you need to enter a more detailed description click on the "Add. Text" sheet and enter the additional information in the section that corresponds to the item number on the EX Purchase Requisition Form.</t>
  </si>
  <si>
    <t>Enter the manufacturer, manufacturer number, and/or quote # (if available or known).</t>
  </si>
  <si>
    <t>Repeat this for up to three (3) more items being requested from the same vendor that have the same commodity type.</t>
  </si>
  <si>
    <t>The Total for the items requested will be automatically calculated and will appear in the "Commodity Totals" box.</t>
  </si>
  <si>
    <t xml:space="preserve">Note: General reference information pertaining to the entire request should be entered in the "Document Text" section at the top of the "Add. Text" sheet. </t>
  </si>
  <si>
    <t>Section 4     FOAPAL Distribution</t>
  </si>
  <si>
    <t>The Organization Code and Account Code will automatically be assigned for the Default FOAPAL based on the Organization selected in Section 1 and the Commodity (Account) Type selected in the first line selected of "Select a Commodity Type from the List" in Section 3 (Items Requested).</t>
  </si>
  <si>
    <t>An "Activity" Code may be entered if desired for the Default FOAPAL.</t>
  </si>
  <si>
    <t>The portion of the "Commodity Total" that should be assigned to this Budget (FOAPAL) should be entered in the "Line Amount" for the Default FOAPAL.</t>
  </si>
  <si>
    <t>If the "Line Amount" entered in the Default FOAPAL is less than the "Commodity Total" the remaining balance will be listed in the "Remaining Bal." column for the Default FOAPAL.</t>
  </si>
  <si>
    <t>If the items requested should be allocated to more that one Budged number, enter another "Orgn" code in Line 2, an "Activity" code if desired, and the "Line Amount". Repeat this procedure until the "Remaining Bal." equals 0 ($   -  ).</t>
  </si>
  <si>
    <t>Sign and date the Requisition. If the requestor does not have budget authority for the budgets used, submit this requisition for an approval signature prior to forwarding it to the Purchasing Office.. Make a copy of the signed form for you records.</t>
  </si>
  <si>
    <t>CONEDU  Continuing Education</t>
  </si>
  <si>
    <t>Travel-Airfare-University</t>
  </si>
  <si>
    <t>Share Team Project-Falbo</t>
  </si>
  <si>
    <t>COPCEN  Copy Center</t>
  </si>
  <si>
    <t>Travel-Airfare-Recruiting</t>
  </si>
  <si>
    <t>Multicultural Affairs</t>
  </si>
  <si>
    <t>DEASTU  Dean of Students</t>
  </si>
  <si>
    <t>Travel-Airfare-Visitor</t>
  </si>
  <si>
    <t>Xerox Minority Scholarship</t>
  </si>
  <si>
    <t>EASASI  East Asia Studies</t>
  </si>
  <si>
    <t>Travel-Lodging-University</t>
  </si>
  <si>
    <t>Black Professor Association</t>
  </si>
  <si>
    <t>ECOAME  Ecomonics America</t>
  </si>
  <si>
    <t>Travel-Lodging-Recruiting</t>
  </si>
  <si>
    <t>Minority Access and Retention</t>
  </si>
  <si>
    <t>ECOFIN  Ecomonics and Finance</t>
  </si>
  <si>
    <t>Travel-Lodging-Visitor</t>
  </si>
  <si>
    <t>Stars Program-CSU</t>
  </si>
  <si>
    <t>EDUALL  Education and Allied Studies</t>
  </si>
  <si>
    <t>Travel-Other-University</t>
  </si>
  <si>
    <t>Multicultural-Afrocentric Study Grp</t>
  </si>
  <si>
    <t>ENGLIS  English</t>
  </si>
  <si>
    <t>Travel-Other-Recruiting</t>
  </si>
  <si>
    <t>University Secretary</t>
  </si>
  <si>
    <t>FACPLA  Facilities (Physical Plant)</t>
  </si>
  <si>
    <t>Travel-Other-Visitor</t>
  </si>
  <si>
    <t>Admission</t>
  </si>
  <si>
    <t>FINAID  Financial Aid</t>
  </si>
  <si>
    <t>Printing/Publishing Ext-Advertise</t>
  </si>
  <si>
    <t>Alumni in Admission</t>
  </si>
  <si>
    <t>GRASCH  Graduate School</t>
  </si>
  <si>
    <t>Printing/Publishing Ext-Bindery</t>
  </si>
  <si>
    <t>Financial Aid</t>
  </si>
  <si>
    <t>GROUND  Grounds</t>
  </si>
  <si>
    <t>Printing/Publishing Ext-Copying</t>
  </si>
  <si>
    <t>Registrar</t>
  </si>
  <si>
    <t>HEASER  Health Service</t>
  </si>
  <si>
    <t>Photography/Videotaping Ext</t>
  </si>
  <si>
    <t>Transfer/Part-Time Admission</t>
  </si>
  <si>
    <t>HISTOR  History</t>
  </si>
  <si>
    <t>Printing/Publishing Ext</t>
  </si>
  <si>
    <t>DARS Project</t>
  </si>
  <si>
    <t>HONPRO  Honors Program</t>
  </si>
  <si>
    <t>Printing/Publsihing Ext-Other</t>
  </si>
  <si>
    <t>Commencement</t>
  </si>
  <si>
    <t>HOUSIN  Housing - Residence Halls</t>
  </si>
  <si>
    <t>Prof Fees-Accounting/Auditing</t>
  </si>
  <si>
    <t>Institutional Research</t>
  </si>
  <si>
    <t>HUMRES  Human Resources</t>
  </si>
  <si>
    <t>Prof Fees-Architect/Engineering</t>
  </si>
  <si>
    <t>Planning and Assessment</t>
  </si>
  <si>
    <t>IEROPE  Institute for Educational Renewal</t>
  </si>
  <si>
    <t>Prof Fees-Ed/Speaker Honoraria</t>
  </si>
  <si>
    <t>Center for Global Education</t>
  </si>
  <si>
    <t>INFSER  Information Services</t>
  </si>
  <si>
    <t>Prof Fees-Grant Subcontract</t>
  </si>
  <si>
    <t>International Scholar/Study Abroad</t>
  </si>
  <si>
    <t>INSCAT  Institute of Catholic Studies</t>
  </si>
  <si>
    <t>Prof Fees-Investment Management</t>
  </si>
  <si>
    <t>Information Services</t>
  </si>
  <si>
    <t>INSHUM  Intitute of Humanities</t>
  </si>
  <si>
    <t>Prof Fees-Legal</t>
  </si>
  <si>
    <t>Academic Systems</t>
  </si>
  <si>
    <t>INSRES  Institutional Research</t>
  </si>
  <si>
    <t>Prof Fees-Management Consulting</t>
  </si>
  <si>
    <t>Administrative Systems</t>
  </si>
  <si>
    <t>JESUIT  Jesuit Residence</t>
  </si>
  <si>
    <t>Prof Fees-Marketing</t>
  </si>
  <si>
    <t>Network Systems</t>
  </si>
  <si>
    <t>JUDAFF  Judical Affairs and Orientation</t>
  </si>
  <si>
    <t>Prof Fees-Medical</t>
  </si>
  <si>
    <t>Classroom/Lab Support</t>
  </si>
  <si>
    <t>LANLEA  Language Learning Center</t>
  </si>
  <si>
    <t>Prof Fees-Musician</t>
  </si>
  <si>
    <t>Desktop Support</t>
  </si>
  <si>
    <t>LIBRAR  Library</t>
  </si>
  <si>
    <t>Prof Fees-Referee/Official</t>
  </si>
  <si>
    <t>Info Services-Store Inventory</t>
  </si>
  <si>
    <t>MAILRO  Mail Center</t>
  </si>
  <si>
    <t>Prof Fees-Other Professional</t>
  </si>
  <si>
    <t>Dean's Office-Arts and Sciences</t>
  </si>
  <si>
    <t>MANMAR  Management, Marketing, and Logistics</t>
  </si>
  <si>
    <t>Contract Srvcs-Data Processing/IS</t>
  </si>
  <si>
    <t>Culicchia-Sears Faculty Award</t>
  </si>
  <si>
    <t>MATCOM  Mathematics and Computer Science</t>
  </si>
  <si>
    <t>Contract Srvcs-Employment Agency</t>
  </si>
  <si>
    <t>Summer Undergrad Research Program</t>
  </si>
  <si>
    <t>MILSCI  Military Science</t>
  </si>
  <si>
    <t>Contract Srvcs-Waste Disp, Haz</t>
  </si>
  <si>
    <t>Associate Dean-College Arts/Science</t>
  </si>
  <si>
    <t>FLESER  Fleet Services</t>
  </si>
  <si>
    <t>Contract Srvcs-Waste Disp,Non-Haz</t>
  </si>
  <si>
    <t>Assistant Dean-College Arts/Science</t>
  </si>
  <si>
    <t>MULAFF  Multicultrual Affairs</t>
  </si>
  <si>
    <t>Contract Srvcs-Janitorial</t>
  </si>
  <si>
    <t>Academic Advising Center</t>
  </si>
  <si>
    <t>MULCEN  Muldoon Center for Entrepreneurship</t>
  </si>
  <si>
    <t>Contract Srvcs-Laundry</t>
  </si>
  <si>
    <t>Instructional Media Services</t>
  </si>
  <si>
    <t>PHILOS  Philosophy</t>
  </si>
  <si>
    <t>Contract Srvcs-Security</t>
  </si>
  <si>
    <t>Core Curriculum</t>
  </si>
  <si>
    <t>PHYSIC  Physics</t>
  </si>
  <si>
    <t>Contract Srvcs-Snow Removal</t>
  </si>
  <si>
    <t>Health Prof Advisory Committee</t>
  </si>
  <si>
    <t>PLAASS  Planning and Assessment</t>
  </si>
  <si>
    <t>Contract Srvcs-Other</t>
  </si>
  <si>
    <t>Reading Effectiveness</t>
  </si>
  <si>
    <t>POLSCI  Political Science</t>
  </si>
  <si>
    <t xml:space="preserve">Equip Srvc Contract-Athletic </t>
  </si>
  <si>
    <t>Rev. Miller Chair in Classics</t>
  </si>
  <si>
    <t>PREHEA  Pre-Health Professions</t>
  </si>
  <si>
    <t>Equip Srvc Contract-Audio Visual</t>
  </si>
  <si>
    <t>Art History</t>
  </si>
  <si>
    <t>PREOFF  Presidents Office</t>
  </si>
  <si>
    <t>Equip Srvc Contract-Automotive</t>
  </si>
  <si>
    <t>Biology</t>
  </si>
  <si>
    <t>PSYCHO  Psychology</t>
  </si>
  <si>
    <t>Equip Srvc Contract-Computer</t>
  </si>
  <si>
    <t>NSF 9870201-Johansen</t>
  </si>
  <si>
    <t>PUBAFF  Public Affairs</t>
  </si>
  <si>
    <t>Equip Srvc Contract-Facilities</t>
  </si>
  <si>
    <t>DOA Fort Irwin Study-Johansen</t>
  </si>
  <si>
    <t>PURCHA  Purchasing</t>
  </si>
  <si>
    <t>Equip Srvc Contract-Furn/Fixtures</t>
  </si>
  <si>
    <t>Directed Donation-Murphy/Wideman</t>
  </si>
  <si>
    <t>REAEFF  Reading Effectiveness</t>
  </si>
  <si>
    <t>Equip Srvc Contract-Grounds</t>
  </si>
  <si>
    <t>EPA STAR Grant-Johansen</t>
  </si>
  <si>
    <t>REGIST  Registrar's Office</t>
  </si>
  <si>
    <t>Equip Srvc Contract-Laboratory</t>
  </si>
  <si>
    <t>Long-Term Soil Variability-Johansen</t>
  </si>
  <si>
    <t>RELSTU  Religious Studies</t>
  </si>
  <si>
    <t>Equip Srvc Contract-Office</t>
  </si>
  <si>
    <t>Vasopressin J/J</t>
  </si>
  <si>
    <t>REPMAI  Maintenance Shop</t>
  </si>
  <si>
    <t>Equip Srvc Contract-Pool</t>
  </si>
  <si>
    <t>Biology Student Travel Fund</t>
  </si>
  <si>
    <t>RESLIF  Residence Life</t>
  </si>
  <si>
    <t>Equip Srvc Contract-Telephone</t>
  </si>
  <si>
    <t>Doan Brook Study</t>
  </si>
  <si>
    <t>SERSTU  Services for Students with Diabilities</t>
  </si>
  <si>
    <t>Equip Srvc Contract-Other</t>
  </si>
  <si>
    <t>Biology-Belize Trip</t>
  </si>
  <si>
    <t>SOCIOL  Sociology</t>
  </si>
  <si>
    <t xml:space="preserve">Rental/Leasing-Copy Machine </t>
  </si>
  <si>
    <t>Templeton Medical Research-Mur/Wid</t>
  </si>
  <si>
    <t>SPOINF  Sports Information</t>
  </si>
  <si>
    <t xml:space="preserve">Rental/Leasing-Equipment </t>
  </si>
  <si>
    <t>Chemistry</t>
  </si>
  <si>
    <t>STUACT  Student Activities</t>
  </si>
  <si>
    <t>Rental/Leasing-Facilities</t>
  </si>
  <si>
    <t>NSF 9987897-Nichols</t>
  </si>
  <si>
    <t>STUAFF  Student Affairs</t>
  </si>
  <si>
    <t>Rental/Leasing-Furniture</t>
  </si>
  <si>
    <t>Clare Boothe Luce Undergrad Schol</t>
  </si>
  <si>
    <t>STUUNI  Student Union</t>
  </si>
  <si>
    <t>Rental/Leasing-Software</t>
  </si>
  <si>
    <t>FERRO-Chemistry Grant</t>
  </si>
  <si>
    <t>SUENEN  Suenens Program</t>
  </si>
  <si>
    <t>Rental/Leasing-Vehicles-Non Travel</t>
  </si>
  <si>
    <t>Hewlett Grant Chemistry</t>
  </si>
  <si>
    <t>SWITCH  Switchboard</t>
  </si>
  <si>
    <t xml:space="preserve">Rental/Leasing-Other </t>
  </si>
  <si>
    <t>Petroleum Research-Challen</t>
  </si>
  <si>
    <t>TRAPAR  Transfer/Part-Time Admission</t>
  </si>
  <si>
    <t>Fees-Conference/Meeting/Seminar</t>
  </si>
  <si>
    <t>Research Corp CC5033-Miller</t>
  </si>
  <si>
    <t>UNICOU  University Counseling Center</t>
  </si>
  <si>
    <t>Fees-Professional Dues/Membership</t>
  </si>
  <si>
    <t>Chemistry Department Enterprises</t>
  </si>
  <si>
    <t>UNILEG  University Legal Counsel</t>
  </si>
  <si>
    <t>Fees-Subscript/Books/Publications</t>
  </si>
  <si>
    <t>Chemistry-Summer Camps</t>
  </si>
  <si>
    <t>UNIMIS  Asst. to the President</t>
  </si>
  <si>
    <t>Fees-Training/Education/Workshop</t>
  </si>
  <si>
    <t>SF</t>
  </si>
  <si>
    <t>SY</t>
  </si>
  <si>
    <t>HR</t>
  </si>
  <si>
    <t>HOUR</t>
  </si>
  <si>
    <t>SQUARE YARD</t>
  </si>
  <si>
    <t>SQUARE FOOT</t>
  </si>
  <si>
    <t>John Carrabine Computer Lab Fund</t>
  </si>
  <si>
    <t>UNISEC  Universtiy Secretary</t>
  </si>
  <si>
    <t>Fees-Appraisal</t>
  </si>
  <si>
    <t>Kresge Science Equipment Endowment</t>
  </si>
  <si>
    <t>DEVELO  Development and Alumni Relations</t>
  </si>
  <si>
    <t>Fees-Permits</t>
  </si>
  <si>
    <t>Classical Modern Language &amp; Culture</t>
  </si>
  <si>
    <t>WJCRAD  Radio Station - WJCU</t>
  </si>
  <si>
    <t>Fees-Licensing</t>
  </si>
  <si>
    <t>Lang/Cultures-AWEA Conference</t>
  </si>
  <si>
    <t>Fees-Other Licenses/Permits/Fees</t>
  </si>
  <si>
    <t>Classical Language Publish-Gatto</t>
  </si>
  <si>
    <t>Repair/Maint-ADA</t>
  </si>
  <si>
    <t>Dr. Rene Fabien German Scholarship</t>
  </si>
  <si>
    <t>Repair/Maint-Boiler</t>
  </si>
  <si>
    <t>Slovak Educational Trust Fund</t>
  </si>
  <si>
    <t>Repair/Maint-Brick/Stonework</t>
  </si>
  <si>
    <t>Language Learning Center</t>
  </si>
  <si>
    <t>Repair/Maint-Ceiling/Wall</t>
  </si>
  <si>
    <t>Communications</t>
  </si>
  <si>
    <t>Repair/Maint-Door/Lock</t>
  </si>
  <si>
    <t>Communications-Department Fund</t>
  </si>
  <si>
    <t>FOAPAL Distribution</t>
  </si>
  <si>
    <t>Repair/Maint-Electrical</t>
  </si>
  <si>
    <t>Center for Media Ethics</t>
  </si>
  <si>
    <t>Repair/Maint-Elevator</t>
  </si>
  <si>
    <t>Cuniff Award in Communications</t>
  </si>
  <si>
    <t>Repair/Maint-Flooring/Carpet</t>
  </si>
  <si>
    <t>Breslin WEWS Communication Award</t>
  </si>
  <si>
    <t>Repair/Maint-HVAC</t>
  </si>
  <si>
    <t>Debate and Oratory Endowment Fund</t>
  </si>
  <si>
    <t>Repair/Maint-Lighting/Lamp</t>
  </si>
  <si>
    <t>Kathleen Dolan Memorial Fund</t>
  </si>
  <si>
    <t>Repair/Maint-Paint/Wallcover</t>
  </si>
  <si>
    <t>Austin J Freeley Debate Scholarship</t>
  </si>
  <si>
    <t>Repair/Maint-Plumbing</t>
  </si>
  <si>
    <t>General Electric Communications</t>
  </si>
  <si>
    <t>Repair/Maint-Roofing/Gutter</t>
  </si>
  <si>
    <t>Rosenfeld Schol in Communications</t>
  </si>
  <si>
    <t>Repair/Maint-Window</t>
  </si>
  <si>
    <t>WJCU Endowment-Directors Award</t>
  </si>
  <si>
    <t>Repair/Maint-Other Facility</t>
  </si>
  <si>
    <t>Debate</t>
  </si>
  <si>
    <t xml:space="preserve">Repair/Maint Grounds-Athletic </t>
  </si>
  <si>
    <t>WJCU Radio</t>
  </si>
  <si>
    <t>Repair/Maint Grounds-Drainage</t>
  </si>
  <si>
    <t>Theater Production</t>
  </si>
  <si>
    <t>Repair/Maint Grounds-Landscaping</t>
  </si>
  <si>
    <t>Education and Allied Studies</t>
  </si>
  <si>
    <t>Repair/Maint Grounds-Parking Lot</t>
  </si>
  <si>
    <t>Ohio DOE Core063776-RWFC-02</t>
  </si>
  <si>
    <t>Repair/Maint Grounds-Concrete</t>
  </si>
  <si>
    <t>Ohio DOE Core063776-RWIM-02</t>
  </si>
  <si>
    <t>Repair/Maint Grounds-Signage</t>
  </si>
  <si>
    <t>Bridge Program-Clev Schl Dist-JM</t>
  </si>
  <si>
    <t>Repair/Maint Grounds-Other</t>
  </si>
  <si>
    <t>Bridge Program-Cleveland Fnd-JM</t>
  </si>
  <si>
    <t xml:space="preserve">Repair/Main Equip-Athletic </t>
  </si>
  <si>
    <t>Bridge Program-Jennings Fnd-JM</t>
  </si>
  <si>
    <t>Repair/Maint Equip-Audio Visual</t>
  </si>
  <si>
    <t>CSU-(MIMIC)-JM</t>
  </si>
  <si>
    <t>Repair/Maint Equip-Automotive</t>
  </si>
  <si>
    <t>OSU Research Foundation</t>
  </si>
  <si>
    <t xml:space="preserve">Repair/Maint Equip-Computer </t>
  </si>
  <si>
    <t>Center for Professional Development</t>
  </si>
  <si>
    <t>Repair/Maint Equip-Facilities</t>
  </si>
  <si>
    <t>CORE Curriculum Project-0637762000</t>
  </si>
  <si>
    <t>Repair/Maint Equip-Furniture</t>
  </si>
  <si>
    <t>Educators Alumni Dinner</t>
  </si>
  <si>
    <t>Repair/Maint Equip-Grounds</t>
  </si>
  <si>
    <t>Foundation for Family Study</t>
  </si>
  <si>
    <t xml:space="preserve">Repair/Maint Equip-Laboratory </t>
  </si>
  <si>
    <t>OFIC-Technology Project</t>
  </si>
  <si>
    <t>Repair/Maint Equip-Office Equip</t>
  </si>
  <si>
    <t>Opening Pathways to Teaching</t>
  </si>
  <si>
    <t>Repair/Maint Equip-Pool</t>
  </si>
  <si>
    <t>Reading Practicum</t>
  </si>
  <si>
    <t>Repair/Maint Equip-Telephone</t>
  </si>
  <si>
    <t>School Based Education Program</t>
  </si>
  <si>
    <t>Repair/Maint Equip-Other</t>
  </si>
  <si>
    <t>Education Department Enterprises</t>
  </si>
  <si>
    <t>Telecom-Cable Television Service</t>
  </si>
  <si>
    <t>Rev. Joseph Owens Scholarship Fund</t>
  </si>
  <si>
    <t>Telecom-Satellite Service</t>
  </si>
  <si>
    <t>Dr. Wertheim Educational Award</t>
  </si>
  <si>
    <t>Telecom-Telephone Base Services</t>
  </si>
  <si>
    <t>Physical Education</t>
  </si>
  <si>
    <t>Telecom-Telephone Data Services</t>
  </si>
  <si>
    <t>English</t>
  </si>
  <si>
    <t>Telecom-Telephone Equipment</t>
  </si>
  <si>
    <t>OBR Early English Assess Program</t>
  </si>
  <si>
    <t>Telecom-Telephone Long Distance</t>
  </si>
  <si>
    <t>John Carroll Academic Journal</t>
  </si>
  <si>
    <t>Telecom-Telephone Service Calls</t>
  </si>
  <si>
    <t>Hopkins Profess in British Lit</t>
  </si>
  <si>
    <t>Telecom-Video Conferencing</t>
  </si>
  <si>
    <t>History</t>
  </si>
  <si>
    <t>Telecom-'Wireless Phone/Pager Srvc</t>
  </si>
  <si>
    <t>Mitsui Lecture Series-Purdy</t>
  </si>
  <si>
    <t>Telecom-Other Telecom Costs</t>
  </si>
  <si>
    <t>History-Berlin Trip</t>
  </si>
  <si>
    <t>Hazard/Controlled Item-Animals</t>
  </si>
  <si>
    <t>Father Schuchert Prize</t>
  </si>
  <si>
    <t>Hazard/Controlled Item-Cont Item</t>
  </si>
  <si>
    <t>Mathematics and Computer Science</t>
  </si>
  <si>
    <t>Hazard/Controlled Item-Chemicals</t>
  </si>
  <si>
    <t>Orbital Research Grant</t>
  </si>
  <si>
    <t>Fees-Other-Dues/Subscrip/Regist</t>
  </si>
  <si>
    <t>71099  Fees-Other-Dues/Subscrip/Regist</t>
  </si>
  <si>
    <t>Hazard/Controlled Item-Radioactive</t>
  </si>
  <si>
    <t>Math Science Improvement</t>
  </si>
  <si>
    <t>Hazard/Controlled Item-Other</t>
  </si>
  <si>
    <t>Math/Computer Science Fund-Olson</t>
  </si>
  <si>
    <t>Recognition-Awards</t>
  </si>
  <si>
    <t>Quantitative Literacy Wrkshp-Moreno</t>
  </si>
  <si>
    <t>Recognition-Contributions</t>
  </si>
  <si>
    <t>Mathematics-Award Fund</t>
  </si>
  <si>
    <t>Recognition-Gifts</t>
  </si>
  <si>
    <t>Math-H.S. Math Competition</t>
  </si>
  <si>
    <t>Recognition-Memorials/Masses</t>
  </si>
  <si>
    <t>Mathematics Award Fund</t>
  </si>
  <si>
    <t>Recognition-Prizes/Raffles/Contest</t>
  </si>
  <si>
    <t>Br. Schnepp Scholarship Fund</t>
  </si>
  <si>
    <t>Recognition-Gift/Donate/Award-Othr</t>
  </si>
  <si>
    <t>Military Science</t>
  </si>
  <si>
    <t>CE Equipment-Athletic-Small</t>
  </si>
  <si>
    <t>ROTC-Alumni</t>
  </si>
  <si>
    <t>CE Equipment-Audio Visual-Small</t>
  </si>
  <si>
    <t>Philosophy</t>
  </si>
  <si>
    <t>CE Equipment-Automotiv -Small</t>
  </si>
  <si>
    <t>Bonnott Scholarship in Philosophy</t>
  </si>
  <si>
    <t>CE Equipment-Computer-Small</t>
  </si>
  <si>
    <t>Don Shula Chair in Philosophy</t>
  </si>
  <si>
    <t>CE Equipment-Facilities-Small</t>
  </si>
  <si>
    <t>Physics</t>
  </si>
  <si>
    <t>CE Equipment-Furn/Fixtures-Small</t>
  </si>
  <si>
    <t>NASA NAG3-2564-Hansler</t>
  </si>
  <si>
    <t>CE Equipment-Grounds-Small</t>
  </si>
  <si>
    <t>Zip:</t>
  </si>
  <si>
    <t>+</t>
  </si>
  <si>
    <t>Select an "Orgn" Code from this List</t>
  </si>
  <si>
    <t>Select a "Ship To" Code from this List</t>
  </si>
  <si>
    <t>Select a "Commodity Type" from this List</t>
  </si>
  <si>
    <t>Vendor  # :</t>
  </si>
  <si>
    <t>NASA C-74562-Hansler</t>
  </si>
  <si>
    <t>CE Equipment-Laboratory -Small</t>
  </si>
  <si>
    <t>Fiberoptics Research</t>
  </si>
  <si>
    <t>ITEM TEXT 1</t>
  </si>
  <si>
    <t>ITEM TEXT 2</t>
  </si>
  <si>
    <t>ITEM TEXT 3</t>
  </si>
  <si>
    <t>ITEM TEXT 4</t>
  </si>
  <si>
    <t>CE Equipment-Office-Small</t>
  </si>
  <si>
    <t>Lighting Innovations Ltd-Hansler</t>
  </si>
  <si>
    <t>CE Equipment-Pool-Small</t>
  </si>
  <si>
    <t>Rev. Hodous Physics Scholarship</t>
  </si>
  <si>
    <t>CE Equipment-Telephone-Small</t>
  </si>
  <si>
    <t>Industry Collaboration Fund</t>
  </si>
  <si>
    <t>CE Equipment-Other-Small</t>
  </si>
  <si>
    <t>Undergraduate Research Endowment</t>
  </si>
  <si>
    <t>CE Equipment-Athletic-Large</t>
  </si>
  <si>
    <t>Machine Shop</t>
  </si>
  <si>
    <t>CE Equipment-Audio Visual-Large</t>
  </si>
  <si>
    <t>Political Science</t>
  </si>
  <si>
    <t>CE Equipment-Automotive-Large</t>
  </si>
  <si>
    <t>Public Policy Seminar-Woelfl</t>
  </si>
  <si>
    <t>CE Equipment-Computer-Large</t>
  </si>
  <si>
    <t>Psychology</t>
  </si>
  <si>
    <t>CE Equipment-Facilities-Large</t>
  </si>
  <si>
    <t>Cleveland Learning Cntr Partnership</t>
  </si>
  <si>
    <t>CE Equipment Furn/Fixtures-Large</t>
  </si>
  <si>
    <t>EEG Research-Nosal</t>
  </si>
  <si>
    <t>CE Equipment-Grounds-Large</t>
  </si>
  <si>
    <t>Psychology-PS 395 Trip</t>
  </si>
  <si>
    <t>CE Equipment-Laboratory-Large</t>
  </si>
  <si>
    <t>Psychology Endowment Fund</t>
  </si>
  <si>
    <t>CE Equipment-Office-Large</t>
  </si>
  <si>
    <t>Fr. Welke Scholarship Fund</t>
  </si>
  <si>
    <t>CE Equipment-Pool-Large</t>
  </si>
  <si>
    <t>Culicchia Italian/American Schol</t>
  </si>
  <si>
    <t>CE Equipment-Telephone-Large</t>
  </si>
  <si>
    <t>Immokalee Community Service Fund</t>
  </si>
  <si>
    <t>CE Equipment-Other-Large</t>
  </si>
  <si>
    <t>Zaller Fund for Spiritual Exercises</t>
  </si>
  <si>
    <t>Library Media-Replacement/Duplicates</t>
  </si>
  <si>
    <t>Sampliner Fund for Jewish Studies</t>
  </si>
  <si>
    <t>Library Media-Approval Items</t>
  </si>
  <si>
    <t>Religious Studies</t>
  </si>
  <si>
    <t>Library Media-Books</t>
  </si>
  <si>
    <t>Ignatian Spirituality Program</t>
  </si>
  <si>
    <t>Library Media-Periodicals</t>
  </si>
  <si>
    <t>Islamic Studies Fund</t>
  </si>
  <si>
    <t>Library Media-Reference Materials</t>
  </si>
  <si>
    <t>Jewish Chautauqua Society</t>
  </si>
  <si>
    <t>Library Media-Standing Orders</t>
  </si>
  <si>
    <t>Jewish Community Fed-Emsheimer</t>
  </si>
  <si>
    <t>Library Media-Elec Resources</t>
  </si>
  <si>
    <t>Templeton Foundation Sci-Religion</t>
  </si>
  <si>
    <t>Library Media-Elec Approval Items</t>
  </si>
  <si>
    <t>Religious Studies-CBA Meeting</t>
  </si>
  <si>
    <t>Library Media-Elec Books</t>
  </si>
  <si>
    <t>Pastor in Residence</t>
  </si>
  <si>
    <t>Library Media-Elec Periodicals</t>
  </si>
  <si>
    <t>Touhy Chair</t>
  </si>
  <si>
    <t>Library Media-Elec Ref Mat</t>
  </si>
  <si>
    <t>Sociology</t>
  </si>
  <si>
    <t>Library Media-Elec Standing Orders</t>
  </si>
  <si>
    <t>Environmental Studies Curriculum</t>
  </si>
  <si>
    <t>Library Media-Elec Extra Allocation</t>
  </si>
  <si>
    <t>Gerontology Program-Harris</t>
  </si>
  <si>
    <t>Library Media-Audio Visual</t>
  </si>
  <si>
    <t>Japanese Studies</t>
  </si>
  <si>
    <t>Library Media-Microprint</t>
  </si>
  <si>
    <t>Fr. Montes Memorial Lecture Fund</t>
  </si>
  <si>
    <t>Library Media-Bindery</t>
  </si>
  <si>
    <t>Zeaman-Sociology Award</t>
  </si>
  <si>
    <t>Library Media-Special Collections</t>
  </si>
  <si>
    <t>Anthrolink-Susan Long</t>
  </si>
  <si>
    <t>Library Media-Other Collection</t>
  </si>
  <si>
    <t>DOLSCI  Dolan Science Center</t>
  </si>
  <si>
    <t>Appalachian Regional Issues</t>
  </si>
  <si>
    <t>CIP-Abatement-Asbestos</t>
  </si>
  <si>
    <t>Dr. Robert B. Carver Memorial Fund</t>
  </si>
  <si>
    <t>CIP-Abatement-Lead</t>
  </si>
  <si>
    <t>Dr. Ruth Miller Scholarship Fund</t>
  </si>
  <si>
    <t>CIP-Construction</t>
  </si>
  <si>
    <t>Geller Fund for Human Relations</t>
  </si>
  <si>
    <t>CIP-Construction Insurance</t>
  </si>
  <si>
    <t>George Gund Lecture Fund</t>
  </si>
  <si>
    <t>CIP-Contingency</t>
  </si>
  <si>
    <t>East Asian Studies</t>
  </si>
  <si>
    <t>CIP-Moving/Relocation</t>
  </si>
  <si>
    <t>Japan Language Teaching Certificate</t>
  </si>
  <si>
    <t>CIP-Parking Lot/Paving</t>
  </si>
  <si>
    <t>Gerontology</t>
  </si>
  <si>
    <t>CIP-Premium Time</t>
  </si>
  <si>
    <t>Gerontology Endowment Fund</t>
  </si>
  <si>
    <t>CIP-Carpet/Flooring</t>
  </si>
  <si>
    <t>Friedland Award in Gerontology</t>
  </si>
  <si>
    <t>CIP-Draperies/Window Treatments</t>
  </si>
  <si>
    <t>Neuroscience Concentration</t>
  </si>
  <si>
    <t>CIP-Equipment</t>
  </si>
  <si>
    <t>Bishop Pilla Italian/Amer Studies</t>
  </si>
  <si>
    <t>CIP-Furniture/Fixtures</t>
  </si>
  <si>
    <t>Bishop Pilla-Sicily Trip</t>
  </si>
  <si>
    <t>CIP-Professional Fees</t>
  </si>
  <si>
    <t>Pilla Italian-American Program</t>
  </si>
  <si>
    <t>CIP-Blueprints/Reproductions</t>
  </si>
  <si>
    <t>CMSETT-Operations</t>
  </si>
  <si>
    <t>CIP-Capitalized Interest</t>
  </si>
  <si>
    <t>OBR Eisenhower(I4)-0024-Gojak</t>
  </si>
  <si>
    <t>OBR Eisenhower(I4)-0113-Gojak</t>
  </si>
  <si>
    <t>OBR Eisenhower(MEET)-0025-Gojak</t>
  </si>
  <si>
    <t>OBR Eisenhower(MEET)-0112-Gojak</t>
  </si>
  <si>
    <t>CMSETT-Connected Math Project 01</t>
  </si>
  <si>
    <t>CMSETT-Investigations Levels-Sum 01</t>
  </si>
  <si>
    <t>Vendor Name:</t>
  </si>
  <si>
    <t xml:space="preserve"> Number</t>
  </si>
  <si>
    <t>Area Code</t>
  </si>
  <si>
    <t>Address 1:</t>
  </si>
  <si>
    <t>Address 2:</t>
  </si>
  <si>
    <t>Vendor Phone:</t>
  </si>
  <si>
    <t>Vendor Fax:</t>
  </si>
  <si>
    <t>Vendor Email:</t>
  </si>
  <si>
    <t>CMSETT-Math Solutions-Summer 01</t>
  </si>
  <si>
    <t>CMSETT-Principals Academy</t>
  </si>
  <si>
    <t>CMSETT-Science Across America</t>
  </si>
  <si>
    <t>CMSETT-SMART Science</t>
  </si>
  <si>
    <t>CMSETT-TI Algebra I-Summer 01</t>
  </si>
  <si>
    <t>CMSETT-Workshop Account</t>
  </si>
  <si>
    <t>CMSETT-NCATE</t>
  </si>
  <si>
    <t>Ethics Curriculum-Schubert</t>
  </si>
  <si>
    <t>Honors Program</t>
  </si>
  <si>
    <t>Honors Program-Phi Eta Sigma</t>
  </si>
  <si>
    <t>Donahue Fnd-Catholic Studies Prgrm</t>
  </si>
  <si>
    <t>Catholic Studies-HS 496 Trip</t>
  </si>
  <si>
    <t>Catholic Studies Program Endowment</t>
  </si>
  <si>
    <t>Suenens-Cardinal Suenens Award</t>
  </si>
  <si>
    <t>Suenens-Holy Land</t>
  </si>
  <si>
    <t>Suenens-Student Essays</t>
  </si>
  <si>
    <t>Suenens-External Programs</t>
  </si>
  <si>
    <t>Suenens-Mary Grace Summer Grants</t>
  </si>
  <si>
    <t>Suenens-Rector 3</t>
  </si>
  <si>
    <t>Suenens-Staff Salaries</t>
  </si>
  <si>
    <t>Suenens-St. Paul</t>
  </si>
  <si>
    <t>Suenens-Video</t>
  </si>
  <si>
    <t>Suenens-Newsletter (4X)</t>
  </si>
  <si>
    <t>Suenens-Grace Lectureship</t>
  </si>
  <si>
    <t>Woodrow Wilson Visiting Fellow</t>
  </si>
  <si>
    <t>Dean's Office-Boler SOB</t>
  </si>
  <si>
    <t>Beta Gamma Sigma Scholarship Fund</t>
  </si>
  <si>
    <t>Boland/Ernst&amp;Young Endow for Women</t>
  </si>
  <si>
    <t>Computer Enhancement</t>
  </si>
  <si>
    <t>Devlin Achievement</t>
  </si>
  <si>
    <t>Ginn Institute Operating Support</t>
  </si>
  <si>
    <t>Journal of Systems Management</t>
  </si>
  <si>
    <t>Swagelok Foundation Endowment</t>
  </si>
  <si>
    <t>SBAC Service Funds</t>
  </si>
  <si>
    <t>School of Business-Enterprises</t>
  </si>
  <si>
    <t>School of Business-Dean Scholarship</t>
  </si>
  <si>
    <t>Dean SOB-Logistics Atlanta</t>
  </si>
  <si>
    <t>50th Anniversary Scholarship</t>
  </si>
  <si>
    <t>Ginn Instititute Scholarship Fund</t>
  </si>
  <si>
    <t>John Cunin Scholarship Fund</t>
  </si>
  <si>
    <t>MBA Program</t>
  </si>
  <si>
    <t>Competency in Business Ethics</t>
  </si>
  <si>
    <t>Ohio MBA Caravan/Daley</t>
  </si>
  <si>
    <t>MBA Program Summer Trip Abroad</t>
  </si>
  <si>
    <t>Friedland MBA Scholarship Fund</t>
  </si>
  <si>
    <t>Wasmer Chair in American Values</t>
  </si>
  <si>
    <t>Accountancy</t>
  </si>
  <si>
    <t>Arthur Andersen LLP</t>
  </si>
  <si>
    <t>Barnes and Wendling</t>
  </si>
  <si>
    <t>Ciuni and Panichi LLP</t>
  </si>
  <si>
    <t>Cohen and Company</t>
  </si>
  <si>
    <t>Deloitte Touche LLP</t>
  </si>
  <si>
    <t>Ernst and Young LLP</t>
  </si>
  <si>
    <t>Hausser and Taylor LLP</t>
  </si>
  <si>
    <t>KPMG LLP</t>
  </si>
  <si>
    <t>Alan Adams 5th Year Accounting</t>
  </si>
  <si>
    <t>National Assoc of Black Accountants</t>
  </si>
  <si>
    <t>Other Accountancy</t>
  </si>
  <si>
    <t>PricewaterhouseCoopers LLP</t>
  </si>
  <si>
    <t>Robert T. Sullens Award</t>
  </si>
  <si>
    <t>Walthall, Drake and Wallace LLP</t>
  </si>
  <si>
    <t>Lubrizol Foundation</t>
  </si>
  <si>
    <t>Boland 5thYear Accounting</t>
  </si>
  <si>
    <t>Delaney, CPA 5thYear Accounting</t>
  </si>
  <si>
    <t>Diemer Family 5thYear Accounting</t>
  </si>
  <si>
    <t>Fifth-Year Endowment Accounting</t>
  </si>
  <si>
    <t>Goodrich AA 5thYear Accounting</t>
  </si>
  <si>
    <t>Kenehan 5thYear Accounting</t>
  </si>
  <si>
    <t>McGurr 5thYear Accounting</t>
  </si>
  <si>
    <t>Monastra 5thYear Accounting</t>
  </si>
  <si>
    <t>Smiley 5thYear Accounting</t>
  </si>
  <si>
    <t>Sullens 5thYear Accounting</t>
  </si>
  <si>
    <t>Willkomm, KPMG 5thYear Accounting</t>
  </si>
  <si>
    <t>Accountancy Department Endowment</t>
  </si>
  <si>
    <t>Arthur Andersen and Co. LLP Endow</t>
  </si>
  <si>
    <t>Cohen and Company Endowment</t>
  </si>
  <si>
    <t>Deloitte and Touche Endowment</t>
  </si>
  <si>
    <t>Ernst and Young LLP Endowment</t>
  </si>
  <si>
    <t>Hausser and Taylor Endowment</t>
  </si>
  <si>
    <t>Price Waterhouse LLP Endowment</t>
  </si>
  <si>
    <t>Sullens Award in Taxation</t>
  </si>
  <si>
    <t>Grant Thornton Endowment Fund</t>
  </si>
  <si>
    <t>KPMG Professorship</t>
  </si>
  <si>
    <t>Economics and Finance</t>
  </si>
  <si>
    <t>Fr. Lavelle Economics Scholarship</t>
  </si>
  <si>
    <t>Clifford Scholarship in Finance</t>
  </si>
  <si>
    <t>Merrill Lynch Finance Fellowship</t>
  </si>
  <si>
    <t>Dennison Finance Major Scholarship</t>
  </si>
  <si>
    <t>Dornam Investment Fund-Porter</t>
  </si>
  <si>
    <t>Economics/Finance Dept-Cima</t>
  </si>
  <si>
    <t>Economics-O.D.E. Economics Fund</t>
  </si>
  <si>
    <t>Bombelles Award in Economics</t>
  </si>
  <si>
    <t>Gold Award in Economics</t>
  </si>
  <si>
    <t>Mellen Chair in Finance</t>
  </si>
  <si>
    <t>Management Marketing and Logistics</t>
  </si>
  <si>
    <t>America's Body Co. Hustle/Harmony</t>
  </si>
  <si>
    <t>Plain Dealer Scholarships</t>
  </si>
  <si>
    <t>Platte Scholarship in Quality Manag</t>
  </si>
  <si>
    <t>GAR Logistics Endowment Fund</t>
  </si>
  <si>
    <t>Metzger Scholarship in Marketing</t>
  </si>
  <si>
    <t>D.R. Domm Scholarship Fund</t>
  </si>
  <si>
    <t>Joseph Feeley-Business Logistics</t>
  </si>
  <si>
    <t>Standard Products-Reid Chair</t>
  </si>
  <si>
    <t>Managerial Skills Assess Center</t>
  </si>
  <si>
    <t>Skills Assessment Endowment Fund</t>
  </si>
  <si>
    <t>Muldoon Center for Private Business</t>
  </si>
  <si>
    <t>Entrepreneurship Association</t>
  </si>
  <si>
    <t>Muldoon Center-100 Year Club Dinner</t>
  </si>
  <si>
    <t>Muldoon Center-Golf Outing</t>
  </si>
  <si>
    <t>SIFE-Students in Free Enterprise</t>
  </si>
  <si>
    <t>NACE Awards</t>
  </si>
  <si>
    <t>Dean's Office-Graduate School</t>
  </si>
  <si>
    <t>Summer Research-Daley/Beadle</t>
  </si>
  <si>
    <t>Center for Teaching and Learning</t>
  </si>
  <si>
    <t>Faculty Development</t>
  </si>
  <si>
    <t>Humanities-Masters Program</t>
  </si>
  <si>
    <t>Humanities-Non Credit</t>
  </si>
  <si>
    <t>Institute Humanities</t>
  </si>
  <si>
    <t>Counseling and Human Services</t>
  </si>
  <si>
    <t>Chi Sigma Iota</t>
  </si>
  <si>
    <t>Counsel/Human Service-Masters Comps</t>
  </si>
  <si>
    <t>Summer Sessions</t>
  </si>
  <si>
    <t>University Sponsored Research</t>
  </si>
  <si>
    <t>Grants Office</t>
  </si>
  <si>
    <t>Director of Continuing Education</t>
  </si>
  <si>
    <t>Continuing Education Programs</t>
  </si>
  <si>
    <t>IER-Operational Fund</t>
  </si>
  <si>
    <t>Institute Educational Renewal-Other</t>
  </si>
  <si>
    <t>Institute for Educational Renewal</t>
  </si>
  <si>
    <t>Director of Library</t>
  </si>
  <si>
    <t>Gund Foundation-Ohio Link-Library</t>
  </si>
  <si>
    <t>Friends of Grasselli Library</t>
  </si>
  <si>
    <t>Joyce Kilmer Library Fund</t>
  </si>
  <si>
    <t>Library Computerization</t>
  </si>
  <si>
    <t>Fees-Activity/Entry</t>
  </si>
  <si>
    <t>71005 Fees-Activity/Entry</t>
  </si>
  <si>
    <t>Library Gift Fund-Duffet</t>
  </si>
  <si>
    <t>Lo Presti Center</t>
  </si>
  <si>
    <t>Michael Riebe Book Fund</t>
  </si>
  <si>
    <t>Slovak Heritage Room</t>
  </si>
  <si>
    <t>Chi Sigma Iota Book Fund</t>
  </si>
  <si>
    <t>Emsheir Ohio Link Endowment</t>
  </si>
  <si>
    <t>Grasselli Library Fund</t>
  </si>
  <si>
    <t>Lt. Hanau '43 Memorial Book Fund</t>
  </si>
  <si>
    <t>Humanities Library Endowment Fund</t>
  </si>
  <si>
    <t>VP Finance/Admin Office</t>
  </si>
  <si>
    <t>Ohio Fnd of Independent Colleges</t>
  </si>
  <si>
    <t>Risk Management/Insurance-Ward</t>
  </si>
  <si>
    <t>Environmental Safety/Risk Mgmt</t>
  </si>
  <si>
    <t>Food Service</t>
  </si>
  <si>
    <t>Human Resources Office</t>
  </si>
  <si>
    <t>Human Resources-Staff Service Comm</t>
  </si>
  <si>
    <t>Switchboard</t>
  </si>
  <si>
    <t>Controllers Office</t>
  </si>
  <si>
    <t>Bursars Office</t>
  </si>
  <si>
    <t>Campus Card Office</t>
  </si>
  <si>
    <t>Administrative Software Project</t>
  </si>
  <si>
    <t>Director of Auxiliary Services</t>
  </si>
  <si>
    <t>Copy Center</t>
  </si>
  <si>
    <t>Mail Center</t>
  </si>
  <si>
    <t>Fleet Services</t>
  </si>
  <si>
    <t>Purchasing Stores</t>
  </si>
  <si>
    <t>Janitorial</t>
  </si>
  <si>
    <t>Bookstore</t>
  </si>
  <si>
    <t>Dir Architect/Construction Serv</t>
  </si>
  <si>
    <t>Administration Building Project</t>
  </si>
  <si>
    <t>Pacelli Hall Remodel Project</t>
  </si>
  <si>
    <t>Recreation Complex Remodel Project</t>
  </si>
  <si>
    <t>Science Building Project</t>
  </si>
  <si>
    <t>Stadium Project</t>
  </si>
  <si>
    <t>Dolan Hall Remodel Project</t>
  </si>
  <si>
    <t>DiCarlo Center Project</t>
  </si>
  <si>
    <t>Other New Construction Projects</t>
  </si>
  <si>
    <t>Director of Facilities Office</t>
  </si>
  <si>
    <t>General Repairs and Maintenance</t>
  </si>
  <si>
    <t>Grounds</t>
  </si>
  <si>
    <t>Contractual Services</t>
  </si>
  <si>
    <t>Planned Repair</t>
  </si>
  <si>
    <t>Utilities/Insurance</t>
  </si>
  <si>
    <t>Planned Improvement</t>
  </si>
  <si>
    <t xml:space="preserve">76305  CE Land Improvements </t>
  </si>
  <si>
    <t>CE Land Improvements</t>
  </si>
  <si>
    <t>CE Building-Improvements-Large</t>
  </si>
  <si>
    <t>76410  CE Building-Improvements-Large</t>
  </si>
  <si>
    <t>CE Building-Improvements-Small</t>
  </si>
  <si>
    <t>76415  CE Building-Improvements-Small</t>
  </si>
  <si>
    <t>04/3/18</t>
  </si>
  <si>
    <t>Manager Approval Signature</t>
  </si>
  <si>
    <t>Manager Name (print)</t>
  </si>
  <si>
    <t>'Approval Robert Connors &gt; $20,000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</si>
</sst>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Yes&quot;;&quot;Yes&quot;;&quot;No&quot;"/>
    <numFmt numFmtId="166" formatCode="&quot;True&quot;;&quot;True&quot;;&quot;False&quot;"/>
    <numFmt numFmtId="167" formatCode="&quot;On&quot;;&quot;On&quot;;&quot;Off&quot;"/>
    <numFmt numFmtId="168" formatCode="[$€-2]\ #,##0.00_);[Red]\([$€-2]\ #,##0.00\)"/>
  </numFmts>
  <fonts count="59">
    <font>
      <sz val="10"/>
      <name val="Arial"/>
      <family val="0"/>
    </font>
    <font>
      <sz val="7"/>
      <name val="Arial"/>
      <family val="2"/>
    </font>
    <font>
      <b/>
      <sz val="10"/>
      <color indexed="9"/>
      <name val="Arial"/>
      <family val="2"/>
    </font>
    <font>
      <b/>
      <sz val="10"/>
      <name val="Arial"/>
      <family val="2"/>
    </font>
    <font>
      <b/>
      <sz val="12"/>
      <color indexed="18"/>
      <name val="Arial"/>
      <family val="2"/>
    </font>
    <font>
      <b/>
      <sz val="10"/>
      <color indexed="18"/>
      <name val="Arial"/>
      <family val="2"/>
    </font>
    <font>
      <sz val="10"/>
      <color indexed="18"/>
      <name val="Arial"/>
      <family val="2"/>
    </font>
    <font>
      <sz val="8"/>
      <name val="Arial"/>
      <family val="2"/>
    </font>
    <font>
      <sz val="7"/>
      <color indexed="18"/>
      <name val="Arial"/>
      <family val="2"/>
    </font>
    <font>
      <b/>
      <sz val="8"/>
      <color indexed="26"/>
      <name val="Tahoma"/>
      <family val="2"/>
    </font>
    <font>
      <sz val="8"/>
      <color indexed="26"/>
      <name val="Tahoma"/>
      <family val="2"/>
    </font>
    <font>
      <b/>
      <u val="single"/>
      <sz val="8"/>
      <color indexed="18"/>
      <name val="Arial"/>
      <family val="2"/>
    </font>
    <font>
      <sz val="8.5"/>
      <color indexed="18"/>
      <name val="Arial"/>
      <family val="2"/>
    </font>
    <font>
      <sz val="8"/>
      <color indexed="18"/>
      <name val="Arial"/>
      <family val="2"/>
    </font>
    <font>
      <u val="single"/>
      <sz val="10"/>
      <color indexed="12"/>
      <name val="Arial"/>
      <family val="2"/>
    </font>
    <font>
      <u val="single"/>
      <sz val="10"/>
      <color indexed="36"/>
      <name val="Arial"/>
      <family val="2"/>
    </font>
    <font>
      <b/>
      <sz val="14"/>
      <color indexed="9"/>
      <name val="Arial"/>
      <family val="2"/>
    </font>
    <font>
      <b/>
      <sz val="10"/>
      <color indexed="62"/>
      <name val="Arial"/>
      <family val="2"/>
    </font>
    <font>
      <b/>
      <sz val="9"/>
      <color indexed="9"/>
      <name val="Arial"/>
      <family val="2"/>
    </font>
    <font>
      <sz val="13"/>
      <name val="Lucida Grande"/>
      <family val="0"/>
    </font>
    <font>
      <b/>
      <sz val="8"/>
      <color indexed="8"/>
      <name val="Tahoma"/>
      <family val="2"/>
    </font>
    <font>
      <sz val="8"/>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8"/>
      <color theme="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8"/>
        <bgColor indexed="64"/>
      </patternFill>
    </fill>
    <fill>
      <patternFill patternType="solid">
        <fgColor indexed="2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thin">
        <color indexed="18"/>
      </bottom>
    </border>
    <border>
      <left>
        <color indexed="63"/>
      </left>
      <right>
        <color indexed="63"/>
      </right>
      <top>
        <color indexed="63"/>
      </top>
      <bottom style="thin">
        <color indexed="18"/>
      </bottom>
    </border>
    <border>
      <left>
        <color indexed="63"/>
      </left>
      <right style="thin">
        <color indexed="18"/>
      </right>
      <top style="medium"/>
      <bottom style="thin">
        <color indexed="18"/>
      </bottom>
    </border>
    <border>
      <left>
        <color indexed="63"/>
      </left>
      <right style="thin">
        <color indexed="18"/>
      </right>
      <top>
        <color indexed="63"/>
      </top>
      <bottom>
        <color indexed="63"/>
      </bottom>
    </border>
    <border>
      <left>
        <color indexed="63"/>
      </left>
      <right>
        <color indexed="63"/>
      </right>
      <top style="medium">
        <color indexed="18"/>
      </top>
      <bottom style="medium">
        <color indexed="18"/>
      </bottom>
    </border>
    <border>
      <left style="thin">
        <color indexed="18"/>
      </left>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medium">
        <color indexed="18"/>
      </top>
      <bottom style="medium">
        <color indexed="18"/>
      </bottom>
    </border>
    <border>
      <left>
        <color indexed="63"/>
      </left>
      <right style="thin"/>
      <top>
        <color indexed="63"/>
      </top>
      <bottom style="thin">
        <color indexed="18"/>
      </bottom>
    </border>
    <border>
      <left style="thin">
        <color indexed="18"/>
      </left>
      <right style="thin">
        <color indexed="18"/>
      </right>
      <top style="thin">
        <color indexed="18"/>
      </top>
      <bottom>
        <color indexed="63"/>
      </bottom>
    </border>
    <border>
      <left style="thin"/>
      <right style="thin"/>
      <top style="thin"/>
      <bottom style="thin"/>
    </border>
    <border>
      <left style="thin">
        <color indexed="18"/>
      </left>
      <right style="thin">
        <color indexed="18"/>
      </right>
      <top style="thin">
        <color indexed="18"/>
      </top>
      <bottom style="thin">
        <color indexed="18"/>
      </bottom>
    </border>
    <border>
      <left style="thin"/>
      <right>
        <color indexed="63"/>
      </right>
      <top>
        <color indexed="63"/>
      </top>
      <bottom style="thin">
        <color indexed="18"/>
      </bottom>
    </border>
    <border>
      <left>
        <color indexed="63"/>
      </left>
      <right style="thin"/>
      <top style="medium"/>
      <bottom>
        <color indexed="63"/>
      </bottom>
    </border>
    <border>
      <left>
        <color indexed="63"/>
      </left>
      <right>
        <color indexed="63"/>
      </right>
      <top>
        <color indexed="63"/>
      </top>
      <bottom style="medium"/>
    </border>
    <border>
      <left>
        <color indexed="63"/>
      </left>
      <right style="thin">
        <color indexed="18"/>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18"/>
      </left>
      <right>
        <color indexed="63"/>
      </right>
      <top style="medium">
        <color indexed="18"/>
      </top>
      <bottom style="medium">
        <color indexed="18"/>
      </bottom>
    </border>
    <border>
      <left>
        <color indexed="63"/>
      </left>
      <right style="thin">
        <color indexed="18"/>
      </right>
      <top style="medium">
        <color indexed="18"/>
      </top>
      <bottom style="medium">
        <color indexed="18"/>
      </bottom>
    </border>
    <border>
      <left style="thin">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style="thin">
        <color indexed="18"/>
      </top>
      <bottom style="thin">
        <color indexed="18"/>
      </bottom>
    </border>
    <border>
      <left>
        <color indexed="63"/>
      </left>
      <right style="medium">
        <color indexed="18"/>
      </right>
      <top style="medium">
        <color indexed="18"/>
      </top>
      <bottom style="medium">
        <color indexed="1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99">
    <xf numFmtId="0" fontId="0" fillId="0" borderId="0" xfId="0" applyAlignment="1">
      <alignment/>
    </xf>
    <xf numFmtId="0" fontId="0" fillId="0" borderId="0" xfId="0" applyAlignment="1">
      <alignment vertical="top"/>
    </xf>
    <xf numFmtId="0" fontId="0" fillId="0" borderId="0" xfId="0" applyAlignment="1">
      <alignment vertical="top" wrapText="1"/>
    </xf>
    <xf numFmtId="0" fontId="0" fillId="33" borderId="0" xfId="0" applyFill="1" applyAlignment="1">
      <alignment vertical="top"/>
    </xf>
    <xf numFmtId="0" fontId="0" fillId="33" borderId="0" xfId="0" applyFill="1" applyAlignment="1">
      <alignment vertical="top" wrapText="1"/>
    </xf>
    <xf numFmtId="0" fontId="0" fillId="0" borderId="0" xfId="0" applyFill="1" applyAlignment="1">
      <alignment vertical="top"/>
    </xf>
    <xf numFmtId="0" fontId="12" fillId="0" borderId="10" xfId="0" applyFont="1" applyBorder="1" applyAlignment="1" applyProtection="1" quotePrefix="1">
      <alignment horizontal="left" vertical="top"/>
      <protection hidden="1"/>
    </xf>
    <xf numFmtId="0" fontId="0" fillId="0" borderId="11" xfId="0" applyFont="1" applyBorder="1" applyAlignment="1" applyProtection="1">
      <alignment vertical="top"/>
      <protection hidden="1"/>
    </xf>
    <xf numFmtId="0" fontId="12" fillId="0" borderId="11" xfId="0" applyFont="1" applyBorder="1" applyAlignment="1" applyProtection="1">
      <alignment horizontal="center" vertical="top"/>
      <protection hidden="1"/>
    </xf>
    <xf numFmtId="0" fontId="0" fillId="0" borderId="11" xfId="0" applyFont="1" applyBorder="1" applyAlignment="1" applyProtection="1">
      <alignment/>
      <protection hidden="1"/>
    </xf>
    <xf numFmtId="0" fontId="12" fillId="0" borderId="11" xfId="0" applyFont="1" applyBorder="1" applyAlignment="1" applyProtection="1" quotePrefix="1">
      <alignment horizontal="left" vertical="top"/>
      <protection hidden="1"/>
    </xf>
    <xf numFmtId="0" fontId="13" fillId="0" borderId="11" xfId="0" applyFont="1" applyBorder="1" applyAlignment="1" applyProtection="1" quotePrefix="1">
      <alignment horizontal="right" vertical="top"/>
      <protection hidden="1"/>
    </xf>
    <xf numFmtId="0" fontId="12" fillId="0" borderId="12" xfId="0" applyFont="1" applyBorder="1" applyAlignment="1" applyProtection="1" quotePrefix="1">
      <alignment horizontal="right" vertical="top"/>
      <protection hidden="1"/>
    </xf>
    <xf numFmtId="0" fontId="0" fillId="0" borderId="0" xfId="0" applyAlignment="1" applyProtection="1">
      <alignment/>
      <protection hidden="1"/>
    </xf>
    <xf numFmtId="0" fontId="0" fillId="0" borderId="0" xfId="0" applyFill="1" applyBorder="1" applyAlignment="1" applyProtection="1">
      <alignment/>
      <protection hidden="1"/>
    </xf>
    <xf numFmtId="0" fontId="0" fillId="0" borderId="13" xfId="0" applyFill="1" applyBorder="1" applyAlignment="1" applyProtection="1">
      <alignment/>
      <protection hidden="1"/>
    </xf>
    <xf numFmtId="0" fontId="6" fillId="0" borderId="0" xfId="0" applyFont="1" applyFill="1" applyBorder="1" applyAlignment="1" applyProtection="1">
      <alignment horizontal="right" vertical="center"/>
      <protection hidden="1"/>
    </xf>
    <xf numFmtId="0" fontId="0" fillId="0" borderId="0" xfId="0" applyBorder="1" applyAlignment="1" applyProtection="1">
      <alignment/>
      <protection hidden="1"/>
    </xf>
    <xf numFmtId="0" fontId="0" fillId="34" borderId="0" xfId="0" applyFill="1" applyBorder="1" applyAlignment="1" applyProtection="1">
      <alignment/>
      <protection hidden="1"/>
    </xf>
    <xf numFmtId="0" fontId="0" fillId="34" borderId="13" xfId="0" applyFill="1" applyBorder="1" applyAlignment="1" applyProtection="1">
      <alignment/>
      <protection hidden="1"/>
    </xf>
    <xf numFmtId="0" fontId="6" fillId="0" borderId="0" xfId="0" applyFont="1" applyFill="1" applyBorder="1" applyAlignment="1" applyProtection="1" quotePrefix="1">
      <alignment horizontal="right" vertical="center"/>
      <protection hidden="1"/>
    </xf>
    <xf numFmtId="0" fontId="0" fillId="0" borderId="0" xfId="0" applyBorder="1" applyAlignment="1" applyProtection="1">
      <alignment horizontal="left" vertical="center"/>
      <protection hidden="1"/>
    </xf>
    <xf numFmtId="0" fontId="0" fillId="0" borderId="0" xfId="0" applyFill="1" applyBorder="1" applyAlignment="1" applyProtection="1">
      <alignment horizontal="right" vertical="center"/>
      <protection hidden="1"/>
    </xf>
    <xf numFmtId="0" fontId="7" fillId="0" borderId="0" xfId="0" applyFont="1" applyFill="1" applyBorder="1" applyAlignment="1" applyProtection="1">
      <alignment/>
      <protection hidden="1"/>
    </xf>
    <xf numFmtId="0" fontId="8" fillId="0" borderId="0" xfId="0" applyFont="1" applyFill="1" applyBorder="1" applyAlignment="1" applyProtection="1">
      <alignment vertical="center"/>
      <protection hidden="1"/>
    </xf>
    <xf numFmtId="0" fontId="1" fillId="0" borderId="0" xfId="0" applyFont="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protection hidden="1"/>
    </xf>
    <xf numFmtId="0" fontId="0" fillId="0" borderId="13" xfId="0" applyFill="1" applyBorder="1" applyAlignment="1" applyProtection="1">
      <alignment/>
      <protection hidden="1"/>
    </xf>
    <xf numFmtId="0" fontId="6" fillId="0" borderId="0" xfId="0" applyFont="1" applyFill="1" applyBorder="1" applyAlignment="1" applyProtection="1">
      <alignment horizontal="center" vertical="center"/>
      <protection hidden="1"/>
    </xf>
    <xf numFmtId="0" fontId="0" fillId="34" borderId="0" xfId="0" applyFill="1" applyBorder="1" applyAlignment="1" applyProtection="1">
      <alignment vertical="center"/>
      <protection hidden="1"/>
    </xf>
    <xf numFmtId="0" fontId="2" fillId="34" borderId="0" xfId="0" applyFont="1" applyFill="1" applyBorder="1" applyAlignment="1" applyProtection="1">
      <alignment vertical="center"/>
      <protection hidden="1"/>
    </xf>
    <xf numFmtId="0" fontId="6" fillId="0" borderId="0" xfId="0" applyFont="1" applyFill="1" applyBorder="1" applyAlignment="1" applyProtection="1">
      <alignment horizontal="right"/>
      <protection hidden="1"/>
    </xf>
    <xf numFmtId="0" fontId="2" fillId="34" borderId="14" xfId="0" applyFont="1" applyFill="1" applyBorder="1" applyAlignment="1" applyProtection="1">
      <alignment vertical="center"/>
      <protection hidden="1"/>
    </xf>
    <xf numFmtId="0" fontId="6" fillId="0" borderId="0" xfId="0" applyFont="1" applyFill="1" applyBorder="1" applyAlignment="1" applyProtection="1">
      <alignment horizontal="center"/>
      <protection hidden="1"/>
    </xf>
    <xf numFmtId="0" fontId="6" fillId="0" borderId="0" xfId="0" applyFont="1" applyFill="1" applyBorder="1" applyAlignment="1" applyProtection="1">
      <alignment vertical="center"/>
      <protection hidden="1"/>
    </xf>
    <xf numFmtId="0" fontId="0" fillId="0" borderId="11" xfId="0" applyBorder="1" applyAlignment="1" applyProtection="1">
      <alignment/>
      <protection hidden="1"/>
    </xf>
    <xf numFmtId="0" fontId="0" fillId="0" borderId="11" xfId="0" applyFill="1" applyBorder="1" applyAlignment="1" applyProtection="1">
      <alignment/>
      <protection hidden="1"/>
    </xf>
    <xf numFmtId="0" fontId="0" fillId="0" borderId="0" xfId="0" applyAlignment="1" applyProtection="1">
      <alignment horizontal="left"/>
      <protection hidden="1"/>
    </xf>
    <xf numFmtId="0" fontId="8" fillId="0" borderId="15" xfId="0" applyFont="1" applyFill="1" applyBorder="1" applyAlignment="1" applyProtection="1">
      <alignment horizontal="right" vertical="center"/>
      <protection hidden="1"/>
    </xf>
    <xf numFmtId="0" fontId="0" fillId="0" borderId="16" xfId="0" applyBorder="1" applyAlignment="1" applyProtection="1">
      <alignment/>
      <protection hidden="1"/>
    </xf>
    <xf numFmtId="0" fontId="0" fillId="0" borderId="0" xfId="0" applyAlignment="1" applyProtection="1">
      <alignment horizontal="center"/>
      <protection hidden="1"/>
    </xf>
    <xf numFmtId="0" fontId="5" fillId="0" borderId="0" xfId="0" applyFont="1" applyFill="1" applyBorder="1" applyAlignment="1" applyProtection="1" quotePrefix="1">
      <alignment horizontal="left"/>
      <protection hidden="1"/>
    </xf>
    <xf numFmtId="0" fontId="5" fillId="0" borderId="13" xfId="0" applyFont="1" applyFill="1" applyBorder="1" applyAlignment="1" applyProtection="1" quotePrefix="1">
      <alignment horizontal="left"/>
      <protection hidden="1"/>
    </xf>
    <xf numFmtId="0" fontId="6" fillId="0" borderId="0" xfId="0" applyFont="1" applyBorder="1" applyAlignment="1" applyProtection="1">
      <alignment vertical="center"/>
      <protection hidden="1"/>
    </xf>
    <xf numFmtId="0" fontId="6" fillId="0" borderId="17" xfId="0" applyFont="1" applyBorder="1" applyAlignment="1" applyProtection="1">
      <alignment vertical="center"/>
      <protection hidden="1"/>
    </xf>
    <xf numFmtId="0" fontId="6" fillId="0" borderId="0" xfId="0" applyFont="1" applyFill="1" applyBorder="1" applyAlignment="1" applyProtection="1">
      <alignment/>
      <protection hidden="1"/>
    </xf>
    <xf numFmtId="0" fontId="6" fillId="0" borderId="17" xfId="0" applyFont="1" applyFill="1" applyBorder="1" applyAlignment="1" applyProtection="1">
      <alignment/>
      <protection hidden="1"/>
    </xf>
    <xf numFmtId="0" fontId="0" fillId="0" borderId="18" xfId="0" applyBorder="1" applyAlignment="1" applyProtection="1">
      <alignment/>
      <protection hidden="1"/>
    </xf>
    <xf numFmtId="0" fontId="5" fillId="0" borderId="18" xfId="0" applyFont="1" applyFill="1" applyBorder="1" applyAlignment="1" applyProtection="1">
      <alignment horizontal="right" vertical="center"/>
      <protection hidden="1"/>
    </xf>
    <xf numFmtId="0" fontId="0" fillId="34" borderId="19" xfId="0" applyFont="1" applyFill="1" applyBorder="1" applyAlignment="1" applyProtection="1">
      <alignment/>
      <protection hidden="1"/>
    </xf>
    <xf numFmtId="0" fontId="0" fillId="34" borderId="20" xfId="0" applyFont="1" applyFill="1" applyBorder="1" applyAlignment="1" applyProtection="1">
      <alignment/>
      <protection hidden="1"/>
    </xf>
    <xf numFmtId="0" fontId="0" fillId="0" borderId="21" xfId="0" applyFill="1" applyBorder="1" applyAlignment="1" applyProtection="1">
      <alignment horizontal="left"/>
      <protection hidden="1"/>
    </xf>
    <xf numFmtId="0" fontId="0" fillId="0" borderId="21" xfId="0" applyBorder="1" applyAlignment="1" applyProtection="1">
      <alignment horizontal="left"/>
      <protection hidden="1"/>
    </xf>
    <xf numFmtId="0" fontId="2" fillId="34" borderId="21" xfId="0" applyFont="1" applyFill="1" applyBorder="1" applyAlignment="1" applyProtection="1">
      <alignment horizontal="left" vertical="center"/>
      <protection hidden="1"/>
    </xf>
    <xf numFmtId="0" fontId="4" fillId="0" borderId="21" xfId="0" applyFont="1" applyFill="1" applyBorder="1" applyAlignment="1" applyProtection="1" quotePrefix="1">
      <alignment horizontal="left"/>
      <protection hidden="1"/>
    </xf>
    <xf numFmtId="0" fontId="4" fillId="0" borderId="21" xfId="0" applyFont="1" applyFill="1" applyBorder="1" applyAlignment="1" applyProtection="1">
      <alignment horizontal="center"/>
      <protection hidden="1"/>
    </xf>
    <xf numFmtId="0" fontId="2" fillId="34" borderId="22" xfId="0" applyFont="1" applyFill="1" applyBorder="1" applyAlignment="1" applyProtection="1" quotePrefix="1">
      <alignment horizontal="left" vertical="center"/>
      <protection hidden="1"/>
    </xf>
    <xf numFmtId="0" fontId="0" fillId="33" borderId="0" xfId="0" applyFill="1" applyAlignment="1" applyProtection="1">
      <alignment/>
      <protection hidden="1"/>
    </xf>
    <xf numFmtId="0" fontId="0" fillId="33" borderId="0" xfId="0" applyFill="1" applyAlignment="1" applyProtection="1">
      <alignment horizontal="left"/>
      <protection hidden="1"/>
    </xf>
    <xf numFmtId="0" fontId="0" fillId="0" borderId="23" xfId="0" applyBorder="1" applyAlignment="1" applyProtection="1">
      <alignment/>
      <protection hidden="1"/>
    </xf>
    <xf numFmtId="0" fontId="0" fillId="0" borderId="0" xfId="0" applyFont="1" applyAlignment="1" applyProtection="1">
      <alignment/>
      <protection hidden="1"/>
    </xf>
    <xf numFmtId="0" fontId="7" fillId="0" borderId="0" xfId="0" applyFont="1" applyAlignment="1" applyProtection="1">
      <alignment/>
      <protection hidden="1"/>
    </xf>
    <xf numFmtId="0" fontId="0" fillId="0" borderId="0" xfId="0" applyFont="1" applyAlignment="1" applyProtection="1" quotePrefix="1">
      <alignment horizontal="left"/>
      <protection hidden="1"/>
    </xf>
    <xf numFmtId="49" fontId="0" fillId="0" borderId="0" xfId="0" applyNumberFormat="1" applyFont="1" applyBorder="1" applyAlignment="1" applyProtection="1">
      <alignment/>
      <protection hidden="1"/>
    </xf>
    <xf numFmtId="0" fontId="7" fillId="0" borderId="0" xfId="0" applyFont="1" applyBorder="1" applyAlignment="1" applyProtection="1">
      <alignment/>
      <protection hidden="1"/>
    </xf>
    <xf numFmtId="0" fontId="0" fillId="0" borderId="0" xfId="0" applyAlignment="1" applyProtection="1">
      <alignment/>
      <protection hidden="1" locked="0"/>
    </xf>
    <xf numFmtId="0" fontId="7" fillId="0" borderId="0" xfId="0" applyFont="1" applyFill="1" applyBorder="1" applyAlignment="1" applyProtection="1">
      <alignment/>
      <protection hidden="1"/>
    </xf>
    <xf numFmtId="0" fontId="0" fillId="0" borderId="0" xfId="0" applyAlignment="1" applyProtection="1">
      <alignment vertical="top"/>
      <protection locked="0"/>
    </xf>
    <xf numFmtId="0" fontId="0" fillId="0" borderId="0" xfId="0" applyAlignment="1" applyProtection="1">
      <alignment vertical="top" wrapText="1"/>
      <protection locked="0"/>
    </xf>
    <xf numFmtId="0" fontId="0" fillId="0" borderId="0" xfId="0" applyFont="1" applyAlignment="1" applyProtection="1">
      <alignment vertical="top"/>
      <protection locked="0"/>
    </xf>
    <xf numFmtId="0" fontId="5" fillId="0" borderId="0" xfId="0" applyFont="1" applyAlignment="1" applyProtection="1">
      <alignment horizontal="left" vertical="top" wrapText="1"/>
      <protection locked="0"/>
    </xf>
    <xf numFmtId="0" fontId="6" fillId="35" borderId="24" xfId="0" applyFont="1" applyFill="1" applyBorder="1" applyAlignment="1" applyProtection="1">
      <alignment horizontal="left" vertical="top" wrapText="1"/>
      <protection locked="0"/>
    </xf>
    <xf numFmtId="0" fontId="6" fillId="35" borderId="25" xfId="0" applyFont="1" applyFill="1" applyBorder="1" applyAlignment="1" applyProtection="1">
      <alignment horizontal="left" vertical="top" wrapText="1"/>
      <protection locked="0"/>
    </xf>
    <xf numFmtId="0" fontId="0" fillId="0" borderId="0" xfId="0" applyFont="1" applyAlignment="1" applyProtection="1">
      <alignment vertical="top" wrapText="1"/>
      <protection locked="0"/>
    </xf>
    <xf numFmtId="0" fontId="6" fillId="0" borderId="0" xfId="0" applyFont="1" applyAlignment="1" applyProtection="1">
      <alignment vertical="top"/>
      <protection locked="0"/>
    </xf>
    <xf numFmtId="0" fontId="17" fillId="0" borderId="0" xfId="0" applyFont="1" applyAlignment="1" applyProtection="1" quotePrefix="1">
      <alignment horizontal="left" vertical="top" wrapText="1"/>
      <protection locked="0"/>
    </xf>
    <xf numFmtId="0" fontId="6" fillId="35" borderId="26" xfId="0" applyFont="1" applyFill="1" applyBorder="1" applyAlignment="1" applyProtection="1">
      <alignment horizontal="left" vertical="top" wrapText="1"/>
      <protection locked="0"/>
    </xf>
    <xf numFmtId="0" fontId="17" fillId="0" borderId="0" xfId="0" applyFont="1" applyAlignment="1" applyProtection="1" quotePrefix="1">
      <alignment horizontal="left" vertical="top"/>
      <protection locked="0"/>
    </xf>
    <xf numFmtId="0" fontId="5" fillId="0" borderId="0" xfId="0" applyFont="1" applyAlignment="1" applyProtection="1" quotePrefix="1">
      <alignment horizontal="left" vertical="top"/>
      <protection locked="0"/>
    </xf>
    <xf numFmtId="0" fontId="0" fillId="0" borderId="0" xfId="0" applyFont="1" applyAlignment="1" applyProtection="1">
      <alignment vertical="top"/>
      <protection locked="0"/>
    </xf>
    <xf numFmtId="0" fontId="0" fillId="0" borderId="0" xfId="0" applyFont="1" applyFill="1" applyAlignment="1" applyProtection="1">
      <alignment vertical="top"/>
      <protection locked="0"/>
    </xf>
    <xf numFmtId="0" fontId="0" fillId="0" borderId="0" xfId="0" applyFill="1" applyAlignment="1" applyProtection="1">
      <alignment vertical="top"/>
      <protection locked="0"/>
    </xf>
    <xf numFmtId="0" fontId="0" fillId="0" borderId="0" xfId="0" applyFont="1" applyFill="1" applyAlignment="1" applyProtection="1">
      <alignment vertical="top"/>
      <protection locked="0"/>
    </xf>
    <xf numFmtId="0" fontId="0" fillId="0" borderId="0" xfId="0" applyFill="1" applyAlignment="1" applyProtection="1">
      <alignment vertical="top" wrapText="1"/>
      <protection locked="0"/>
    </xf>
    <xf numFmtId="0" fontId="0" fillId="33" borderId="0" xfId="0" applyFill="1" applyAlignment="1" applyProtection="1">
      <alignment/>
      <protection hidden="1" locked="0"/>
    </xf>
    <xf numFmtId="49" fontId="0" fillId="0" borderId="0" xfId="0" applyNumberFormat="1" applyAlignment="1">
      <alignment/>
    </xf>
    <xf numFmtId="49" fontId="6" fillId="35" borderId="26" xfId="0" applyNumberFormat="1" applyFont="1" applyFill="1" applyBorder="1" applyAlignment="1" applyProtection="1">
      <alignment horizontal="center" vertical="center"/>
      <protection locked="0"/>
    </xf>
    <xf numFmtId="16" fontId="1" fillId="0" borderId="27" xfId="0" applyNumberFormat="1" applyFont="1" applyFill="1" applyBorder="1" applyAlignment="1" applyProtection="1" quotePrefix="1">
      <alignment horizontal="left"/>
      <protection hidden="1"/>
    </xf>
    <xf numFmtId="0" fontId="0" fillId="0" borderId="0" xfId="0" applyFont="1" applyAlignment="1" applyProtection="1">
      <alignment horizontal="left"/>
      <protection hidden="1"/>
    </xf>
    <xf numFmtId="0" fontId="16" fillId="34" borderId="18" xfId="0" applyFont="1" applyFill="1" applyBorder="1" applyAlignment="1" applyProtection="1" quotePrefix="1">
      <alignment horizontal="left" vertical="center"/>
      <protection hidden="1"/>
    </xf>
    <xf numFmtId="0" fontId="16" fillId="34" borderId="19" xfId="0" applyFont="1" applyFill="1" applyBorder="1" applyAlignment="1" applyProtection="1" quotePrefix="1">
      <alignment horizontal="left" vertical="center"/>
      <protection hidden="1"/>
    </xf>
    <xf numFmtId="0" fontId="4" fillId="0" borderId="0" xfId="0" applyFont="1" applyFill="1" applyBorder="1" applyAlignment="1" applyProtection="1" quotePrefix="1">
      <alignment horizontal="left"/>
      <protection hidden="1"/>
    </xf>
    <xf numFmtId="0" fontId="0" fillId="0" borderId="0" xfId="0" applyFont="1" applyAlignment="1">
      <alignment/>
    </xf>
    <xf numFmtId="0" fontId="12" fillId="0" borderId="0" xfId="0" applyFont="1" applyBorder="1" applyAlignment="1" applyProtection="1" quotePrefix="1">
      <alignment horizontal="left" vertical="top"/>
      <protection hidden="1"/>
    </xf>
    <xf numFmtId="0" fontId="0" fillId="0" borderId="0" xfId="0" applyFont="1" applyBorder="1" applyAlignment="1" applyProtection="1">
      <alignment vertical="top"/>
      <protection hidden="1"/>
    </xf>
    <xf numFmtId="0" fontId="12" fillId="0" borderId="0" xfId="0" applyFont="1" applyBorder="1" applyAlignment="1" applyProtection="1">
      <alignment horizontal="center" vertical="top"/>
      <protection hidden="1"/>
    </xf>
    <xf numFmtId="0" fontId="0" fillId="0" borderId="0" xfId="0" applyFont="1" applyBorder="1" applyAlignment="1" applyProtection="1">
      <alignment/>
      <protection hidden="1"/>
    </xf>
    <xf numFmtId="0" fontId="13" fillId="0" borderId="0" xfId="0" applyFont="1" applyBorder="1" applyAlignment="1" applyProtection="1" quotePrefix="1">
      <alignment horizontal="right" vertical="top"/>
      <protection hidden="1"/>
    </xf>
    <xf numFmtId="0" fontId="12" fillId="0" borderId="0" xfId="0" applyFont="1" applyBorder="1" applyAlignment="1" applyProtection="1" quotePrefix="1">
      <alignment horizontal="right" vertical="top"/>
      <protection hidden="1"/>
    </xf>
    <xf numFmtId="0" fontId="0" fillId="0" borderId="28" xfId="0" applyBorder="1" applyAlignment="1" applyProtection="1">
      <alignment/>
      <protection hidden="1"/>
    </xf>
    <xf numFmtId="0" fontId="13" fillId="0" borderId="19" xfId="0" applyFont="1" applyBorder="1" applyAlignment="1" applyProtection="1" quotePrefix="1">
      <alignment horizontal="right" vertical="top"/>
      <protection hidden="1"/>
    </xf>
    <xf numFmtId="0" fontId="0" fillId="0" borderId="19" xfId="0" applyBorder="1" applyAlignment="1" applyProtection="1">
      <alignment/>
      <protection hidden="1"/>
    </xf>
    <xf numFmtId="0" fontId="12" fillId="0" borderId="19" xfId="0" applyFont="1" applyBorder="1" applyAlignment="1" applyProtection="1" quotePrefix="1">
      <alignment horizontal="left" vertical="top"/>
      <protection hidden="1"/>
    </xf>
    <xf numFmtId="0" fontId="2" fillId="34" borderId="0" xfId="0" applyFont="1" applyFill="1" applyAlignment="1" applyProtection="1" quotePrefix="1">
      <alignment horizontal="center" vertical="top"/>
      <protection locked="0"/>
    </xf>
    <xf numFmtId="0" fontId="0" fillId="0" borderId="29" xfId="0" applyFill="1" applyBorder="1" applyAlignment="1" applyProtection="1">
      <alignment/>
      <protection hidden="1"/>
    </xf>
    <xf numFmtId="0" fontId="0" fillId="0" borderId="30" xfId="0" applyFill="1" applyBorder="1" applyAlignment="1" applyProtection="1">
      <alignment/>
      <protection hidden="1"/>
    </xf>
    <xf numFmtId="0" fontId="0" fillId="35" borderId="31" xfId="0" applyFill="1" applyBorder="1" applyAlignment="1" applyProtection="1">
      <alignment horizontal="center"/>
      <protection hidden="1"/>
    </xf>
    <xf numFmtId="0" fontId="0" fillId="35" borderId="32" xfId="0" applyFill="1" applyBorder="1" applyAlignment="1" applyProtection="1">
      <alignment horizontal="center"/>
      <protection hidden="1"/>
    </xf>
    <xf numFmtId="0" fontId="0" fillId="35" borderId="33" xfId="0" applyFill="1" applyBorder="1" applyAlignment="1" applyProtection="1">
      <alignment horizontal="center"/>
      <protection hidden="1"/>
    </xf>
    <xf numFmtId="44" fontId="6" fillId="0" borderId="34" xfId="44" applyFont="1" applyBorder="1" applyAlignment="1" applyProtection="1">
      <alignment horizontal="right" vertical="center"/>
      <protection hidden="1"/>
    </xf>
    <xf numFmtId="44" fontId="6" fillId="0" borderId="14" xfId="44" applyFont="1" applyBorder="1" applyAlignment="1" applyProtection="1">
      <alignment horizontal="right" vertical="center"/>
      <protection hidden="1"/>
    </xf>
    <xf numFmtId="44" fontId="6" fillId="0" borderId="35" xfId="44" applyFont="1" applyBorder="1" applyAlignment="1" applyProtection="1">
      <alignment horizontal="right" vertical="center"/>
      <protection hidden="1"/>
    </xf>
    <xf numFmtId="0" fontId="6" fillId="35" borderId="36" xfId="0" applyFont="1" applyFill="1" applyBorder="1" applyAlignment="1" applyProtection="1">
      <alignment horizontal="left" vertical="center"/>
      <protection locked="0"/>
    </xf>
    <xf numFmtId="0" fontId="6" fillId="35" borderId="37" xfId="0" applyFont="1" applyFill="1" applyBorder="1" applyAlignment="1" applyProtection="1">
      <alignment horizontal="left" vertical="center"/>
      <protection locked="0"/>
    </xf>
    <xf numFmtId="0" fontId="6" fillId="35" borderId="38" xfId="0" applyFont="1" applyFill="1" applyBorder="1" applyAlignment="1" applyProtection="1">
      <alignment horizontal="left" vertical="center"/>
      <protection locked="0"/>
    </xf>
    <xf numFmtId="0" fontId="6" fillId="35" borderId="31" xfId="0" applyFont="1" applyFill="1" applyBorder="1" applyAlignment="1" applyProtection="1">
      <alignment horizontal="center" vertical="center"/>
      <protection locked="0"/>
    </xf>
    <xf numFmtId="0" fontId="6" fillId="35" borderId="32" xfId="0" applyFont="1" applyFill="1" applyBorder="1" applyAlignment="1" applyProtection="1">
      <alignment horizontal="center" vertical="center"/>
      <protection locked="0"/>
    </xf>
    <xf numFmtId="0" fontId="6" fillId="35" borderId="33" xfId="0" applyFont="1" applyFill="1" applyBorder="1" applyAlignment="1" applyProtection="1">
      <alignment horizontal="center" vertical="center"/>
      <protection locked="0"/>
    </xf>
    <xf numFmtId="0" fontId="4" fillId="0" borderId="21" xfId="0" applyFont="1" applyFill="1" applyBorder="1" applyAlignment="1" applyProtection="1" quotePrefix="1">
      <alignment horizontal="left"/>
      <protection hidden="1"/>
    </xf>
    <xf numFmtId="0" fontId="4" fillId="0" borderId="0" xfId="0" applyFont="1" applyFill="1" applyBorder="1" applyAlignment="1" applyProtection="1" quotePrefix="1">
      <alignment horizontal="left"/>
      <protection hidden="1"/>
    </xf>
    <xf numFmtId="0" fontId="4" fillId="0" borderId="13" xfId="0" applyFont="1" applyFill="1" applyBorder="1" applyAlignment="1" applyProtection="1" quotePrefix="1">
      <alignment horizontal="left"/>
      <protection hidden="1"/>
    </xf>
    <xf numFmtId="0" fontId="2" fillId="34" borderId="0" xfId="0" applyFont="1" applyFill="1" applyBorder="1" applyAlignment="1" applyProtection="1">
      <alignment horizontal="center" vertical="center"/>
      <protection hidden="1"/>
    </xf>
    <xf numFmtId="44" fontId="6" fillId="35" borderId="36" xfId="0" applyNumberFormat="1" applyFont="1" applyFill="1" applyBorder="1" applyAlignment="1" applyProtection="1">
      <alignment horizontal="center" vertical="center"/>
      <protection locked="0"/>
    </xf>
    <xf numFmtId="44" fontId="0" fillId="0" borderId="37" xfId="0" applyNumberFormat="1" applyFont="1" applyBorder="1" applyAlignment="1" applyProtection="1">
      <alignment horizontal="center" vertical="center"/>
      <protection locked="0"/>
    </xf>
    <xf numFmtId="44" fontId="0" fillId="0" borderId="38" xfId="0" applyNumberFormat="1" applyFont="1" applyBorder="1" applyAlignment="1" applyProtection="1">
      <alignment horizontal="center" vertical="center"/>
      <protection locked="0"/>
    </xf>
    <xf numFmtId="0" fontId="16" fillId="34" borderId="39" xfId="0" applyFont="1" applyFill="1" applyBorder="1" applyAlignment="1" applyProtection="1" quotePrefix="1">
      <alignment horizontal="center" vertical="center"/>
      <protection hidden="1"/>
    </xf>
    <xf numFmtId="0" fontId="16" fillId="34" borderId="18" xfId="0" applyFont="1" applyFill="1" applyBorder="1" applyAlignment="1" applyProtection="1" quotePrefix="1">
      <alignment horizontal="center" vertical="center"/>
      <protection hidden="1"/>
    </xf>
    <xf numFmtId="0" fontId="16" fillId="34" borderId="40" xfId="0" applyFont="1" applyFill="1" applyBorder="1" applyAlignment="1" applyProtection="1" quotePrefix="1">
      <alignment horizontal="center" vertical="center"/>
      <protection hidden="1"/>
    </xf>
    <xf numFmtId="0" fontId="16" fillId="34" borderId="19" xfId="0" applyFont="1" applyFill="1" applyBorder="1" applyAlignment="1" applyProtection="1" quotePrefix="1">
      <alignment horizontal="center" vertical="center"/>
      <protection hidden="1"/>
    </xf>
    <xf numFmtId="0" fontId="18" fillId="34" borderId="18" xfId="0" applyFont="1" applyFill="1" applyBorder="1" applyAlignment="1" applyProtection="1">
      <alignment horizontal="center" vertical="center"/>
      <protection hidden="1"/>
    </xf>
    <xf numFmtId="0" fontId="18" fillId="34" borderId="19"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wrapText="1"/>
      <protection hidden="1"/>
    </xf>
    <xf numFmtId="0" fontId="1" fillId="0" borderId="13" xfId="0" applyFont="1" applyBorder="1" applyAlignment="1" applyProtection="1">
      <alignment vertical="center" wrapText="1"/>
      <protection hidden="1"/>
    </xf>
    <xf numFmtId="0" fontId="57" fillId="0" borderId="21" xfId="0" applyFont="1" applyFill="1" applyBorder="1" applyAlignment="1" applyProtection="1" quotePrefix="1">
      <alignment horizontal="center" vertical="center"/>
      <protection hidden="1"/>
    </xf>
    <xf numFmtId="0" fontId="11" fillId="0" borderId="0" xfId="0" applyFont="1" applyFill="1" applyBorder="1" applyAlignment="1" applyProtection="1" quotePrefix="1">
      <alignment horizontal="center" vertical="center"/>
      <protection hidden="1"/>
    </xf>
    <xf numFmtId="0" fontId="11" fillId="0" borderId="17" xfId="0" applyFont="1" applyFill="1" applyBorder="1" applyAlignment="1" applyProtection="1" quotePrefix="1">
      <alignment horizontal="center" vertical="center"/>
      <protection hidden="1"/>
    </xf>
    <xf numFmtId="164" fontId="5" fillId="0" borderId="18" xfId="0" applyNumberFormat="1" applyFont="1" applyFill="1" applyBorder="1" applyAlignment="1" applyProtection="1">
      <alignment horizontal="right" vertical="center"/>
      <protection hidden="1"/>
    </xf>
    <xf numFmtId="164" fontId="5" fillId="0" borderId="41" xfId="0" applyNumberFormat="1" applyFont="1" applyFill="1" applyBorder="1" applyAlignment="1" applyProtection="1">
      <alignment horizontal="right" vertical="center"/>
      <protection hidden="1"/>
    </xf>
    <xf numFmtId="0" fontId="0" fillId="33" borderId="36" xfId="0" applyFont="1" applyFill="1" applyBorder="1" applyAlignment="1" applyProtection="1">
      <alignment horizontal="center" vertical="center"/>
      <protection hidden="1"/>
    </xf>
    <xf numFmtId="0" fontId="0" fillId="0" borderId="37" xfId="0" applyFont="1" applyBorder="1" applyAlignment="1" applyProtection="1">
      <alignment/>
      <protection hidden="1"/>
    </xf>
    <xf numFmtId="0" fontId="0" fillId="0" borderId="38" xfId="0" applyFont="1" applyBorder="1" applyAlignment="1" applyProtection="1">
      <alignment/>
      <protection hidden="1"/>
    </xf>
    <xf numFmtId="164" fontId="6" fillId="35"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14" fillId="35" borderId="36" xfId="53" applyFill="1" applyBorder="1" applyAlignment="1" applyProtection="1">
      <alignment horizontal="left" vertical="center"/>
      <protection locked="0"/>
    </xf>
    <xf numFmtId="44" fontId="6" fillId="0" borderId="36" xfId="44" applyFont="1" applyFill="1" applyBorder="1" applyAlignment="1" applyProtection="1">
      <alignment horizontal="right" vertical="center"/>
      <protection hidden="1"/>
    </xf>
    <xf numFmtId="44" fontId="6" fillId="0" borderId="37" xfId="44" applyFont="1" applyFill="1" applyBorder="1" applyAlignment="1" applyProtection="1">
      <alignment horizontal="right" vertical="center"/>
      <protection hidden="1"/>
    </xf>
    <xf numFmtId="44" fontId="6" fillId="0" borderId="38" xfId="44" applyFont="1" applyFill="1" applyBorder="1" applyAlignment="1" applyProtection="1">
      <alignment horizontal="right" vertical="center"/>
      <protection hidden="1"/>
    </xf>
    <xf numFmtId="0" fontId="7" fillId="0" borderId="31" xfId="0" applyFont="1" applyFill="1" applyBorder="1" applyAlignment="1" applyProtection="1">
      <alignment horizontal="left"/>
      <protection hidden="1"/>
    </xf>
    <xf numFmtId="0" fontId="7" fillId="0" borderId="32" xfId="0" applyFont="1" applyFill="1" applyBorder="1" applyAlignment="1" applyProtection="1">
      <alignment horizontal="left"/>
      <protection hidden="1"/>
    </xf>
    <xf numFmtId="0" fontId="7" fillId="0" borderId="33" xfId="0" applyFont="1" applyFill="1" applyBorder="1" applyAlignment="1" applyProtection="1">
      <alignment horizontal="left"/>
      <protection hidden="1"/>
    </xf>
    <xf numFmtId="0" fontId="6" fillId="35" borderId="36" xfId="0" applyFont="1" applyFill="1" applyBorder="1" applyAlignment="1" applyProtection="1">
      <alignment horizontal="center" vertical="center"/>
      <protection locked="0"/>
    </xf>
    <xf numFmtId="0" fontId="0" fillId="0" borderId="37" xfId="0" applyBorder="1" applyAlignment="1" applyProtection="1">
      <alignment/>
      <protection locked="0"/>
    </xf>
    <xf numFmtId="0" fontId="0" fillId="0" borderId="38" xfId="0" applyBorder="1" applyAlignment="1" applyProtection="1">
      <alignment/>
      <protection locked="0"/>
    </xf>
    <xf numFmtId="0" fontId="6" fillId="35" borderId="37" xfId="0" applyFont="1" applyFill="1" applyBorder="1" applyAlignment="1" applyProtection="1">
      <alignment horizontal="center" vertical="center"/>
      <protection locked="0"/>
    </xf>
    <xf numFmtId="0" fontId="6" fillId="35" borderId="38"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hidden="1"/>
    </xf>
    <xf numFmtId="0" fontId="6" fillId="0" borderId="37" xfId="0" applyFont="1" applyFill="1" applyBorder="1" applyAlignment="1" applyProtection="1">
      <alignment horizontal="center" vertical="center"/>
      <protection hidden="1"/>
    </xf>
    <xf numFmtId="0" fontId="6" fillId="0" borderId="42" xfId="0" applyFont="1" applyFill="1" applyBorder="1" applyAlignment="1" applyProtection="1">
      <alignment horizontal="center" vertical="center"/>
      <protection hidden="1"/>
    </xf>
    <xf numFmtId="0" fontId="0" fillId="0" borderId="37" xfId="0" applyBorder="1" applyAlignment="1" applyProtection="1">
      <alignment vertical="center"/>
      <protection locked="0"/>
    </xf>
    <xf numFmtId="0" fontId="0" fillId="0" borderId="38" xfId="0" applyBorder="1" applyAlignment="1" applyProtection="1">
      <alignment vertical="center"/>
      <protection locked="0"/>
    </xf>
    <xf numFmtId="44" fontId="6" fillId="0" borderId="31" xfId="0" applyNumberFormat="1" applyFont="1" applyBorder="1" applyAlignment="1" applyProtection="1">
      <alignment horizontal="center" vertical="center"/>
      <protection hidden="1"/>
    </xf>
    <xf numFmtId="0" fontId="6" fillId="0" borderId="32" xfId="0" applyFont="1" applyBorder="1" applyAlignment="1" applyProtection="1">
      <alignment horizontal="center" vertical="center"/>
      <protection hidden="1"/>
    </xf>
    <xf numFmtId="0" fontId="6" fillId="0" borderId="33" xfId="0" applyFont="1" applyBorder="1" applyAlignment="1" applyProtection="1">
      <alignment horizontal="center" vertical="center"/>
      <protection hidden="1"/>
    </xf>
    <xf numFmtId="0" fontId="6" fillId="0" borderId="38" xfId="0" applyFont="1" applyFill="1" applyBorder="1" applyAlignment="1" applyProtection="1">
      <alignment horizontal="center" vertical="center"/>
      <protection hidden="1"/>
    </xf>
    <xf numFmtId="44" fontId="6" fillId="0" borderId="31" xfId="44" applyFont="1" applyFill="1" applyBorder="1" applyAlignment="1" applyProtection="1">
      <alignment horizontal="center" vertical="center"/>
      <protection hidden="1"/>
    </xf>
    <xf numFmtId="44" fontId="6" fillId="0" borderId="32" xfId="44" applyFont="1" applyFill="1" applyBorder="1" applyAlignment="1" applyProtection="1">
      <alignment horizontal="center" vertical="center"/>
      <protection hidden="1"/>
    </xf>
    <xf numFmtId="44" fontId="6" fillId="0" borderId="33" xfId="44" applyFont="1" applyFill="1" applyBorder="1" applyAlignment="1" applyProtection="1">
      <alignment horizontal="center" vertical="center"/>
      <protection hidden="1"/>
    </xf>
    <xf numFmtId="44" fontId="6" fillId="35" borderId="36" xfId="44" applyFont="1" applyFill="1" applyBorder="1" applyAlignment="1" applyProtection="1">
      <alignment horizontal="right" vertical="center"/>
      <protection locked="0"/>
    </xf>
    <xf numFmtId="44" fontId="0" fillId="0" borderId="37" xfId="44" applyFont="1" applyBorder="1" applyAlignment="1" applyProtection="1">
      <alignment horizontal="right" vertical="center"/>
      <protection locked="0"/>
    </xf>
    <xf numFmtId="44" fontId="0" fillId="0" borderId="38" xfId="44" applyFont="1" applyBorder="1" applyAlignment="1" applyProtection="1">
      <alignment horizontal="right" vertical="center"/>
      <protection locked="0"/>
    </xf>
    <xf numFmtId="0" fontId="0" fillId="0" borderId="38" xfId="0" applyFont="1" applyBorder="1" applyAlignment="1" applyProtection="1">
      <alignment horizontal="center" vertical="center"/>
      <protection hidden="1"/>
    </xf>
    <xf numFmtId="44" fontId="6" fillId="35" borderId="37" xfId="0" applyNumberFormat="1" applyFont="1" applyFill="1" applyBorder="1" applyAlignment="1" applyProtection="1">
      <alignment horizontal="center" vertical="center"/>
      <protection locked="0"/>
    </xf>
    <xf numFmtId="44" fontId="6" fillId="35" borderId="38" xfId="0" applyNumberFormat="1" applyFont="1" applyFill="1" applyBorder="1" applyAlignment="1" applyProtection="1">
      <alignment horizontal="center" vertical="center"/>
      <protection locked="0"/>
    </xf>
    <xf numFmtId="0" fontId="2" fillId="34" borderId="14" xfId="0" applyFont="1" applyFill="1" applyBorder="1" applyAlignment="1" applyProtection="1" quotePrefix="1">
      <alignment horizontal="right" vertical="center"/>
      <protection hidden="1"/>
    </xf>
    <xf numFmtId="0" fontId="0" fillId="0" borderId="14" xfId="0" applyBorder="1" applyAlignment="1" applyProtection="1">
      <alignment vertical="center"/>
      <protection hidden="1"/>
    </xf>
    <xf numFmtId="0" fontId="0" fillId="0" borderId="43" xfId="0" applyBorder="1" applyAlignment="1" applyProtection="1">
      <alignment vertical="center"/>
      <protection hidden="1"/>
    </xf>
    <xf numFmtId="49" fontId="6" fillId="35" borderId="36" xfId="0" applyNumberFormat="1" applyFont="1" applyFill="1" applyBorder="1" applyAlignment="1" applyProtection="1">
      <alignment horizontal="center" vertical="center"/>
      <protection locked="0"/>
    </xf>
    <xf numFmtId="49" fontId="0" fillId="0" borderId="37" xfId="0" applyNumberFormat="1" applyBorder="1" applyAlignment="1" applyProtection="1">
      <alignment horizontal="center" vertical="center"/>
      <protection locked="0"/>
    </xf>
    <xf numFmtId="49" fontId="0" fillId="0" borderId="38" xfId="0" applyNumberFormat="1" applyBorder="1" applyAlignment="1" applyProtection="1">
      <alignment horizontal="center" vertical="center"/>
      <protection locked="0"/>
    </xf>
    <xf numFmtId="0" fontId="8" fillId="0" borderId="15" xfId="0" applyFont="1" applyFill="1" applyBorder="1" applyAlignment="1" applyProtection="1">
      <alignment horizontal="right" vertical="center" wrapText="1"/>
      <protection hidden="1"/>
    </xf>
    <xf numFmtId="0" fontId="1" fillId="0" borderId="13" xfId="0" applyFont="1" applyBorder="1" applyAlignment="1" applyProtection="1">
      <alignment horizontal="right" vertical="center" wrapText="1"/>
      <protection hidden="1"/>
    </xf>
    <xf numFmtId="49" fontId="6" fillId="35" borderId="31" xfId="0" applyNumberFormat="1" applyFont="1" applyFill="1" applyBorder="1" applyAlignment="1" applyProtection="1">
      <alignment horizontal="center" vertical="center"/>
      <protection locked="0"/>
    </xf>
    <xf numFmtId="49" fontId="6" fillId="35" borderId="32" xfId="0" applyNumberFormat="1" applyFont="1" applyFill="1" applyBorder="1" applyAlignment="1" applyProtection="1">
      <alignment horizontal="center" vertical="center"/>
      <protection locked="0"/>
    </xf>
    <xf numFmtId="49" fontId="6" fillId="35" borderId="33" xfId="0" applyNumberFormat="1" applyFont="1" applyFill="1" applyBorder="1" applyAlignment="1" applyProtection="1">
      <alignment horizontal="center" vertical="center"/>
      <protection locked="0"/>
    </xf>
    <xf numFmtId="0" fontId="0" fillId="0" borderId="37"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49" fontId="6" fillId="35" borderId="37" xfId="0" applyNumberFormat="1" applyFont="1" applyFill="1" applyBorder="1" applyAlignment="1" applyProtection="1">
      <alignment horizontal="center" vertical="center"/>
      <protection locked="0"/>
    </xf>
    <xf numFmtId="49" fontId="6" fillId="35" borderId="38" xfId="0" applyNumberFormat="1" applyFont="1" applyFill="1" applyBorder="1" applyAlignment="1" applyProtection="1">
      <alignment horizontal="center" vertical="center"/>
      <protection locked="0"/>
    </xf>
    <xf numFmtId="49" fontId="14" fillId="35" borderId="36" xfId="53" applyNumberFormat="1" applyFill="1" applyBorder="1" applyAlignment="1" applyProtection="1">
      <alignment horizontal="center" vertical="center"/>
      <protection hidden="1" locked="0"/>
    </xf>
    <xf numFmtId="49" fontId="14" fillId="35" borderId="37" xfId="53" applyNumberFormat="1" applyFill="1" applyBorder="1" applyAlignment="1" applyProtection="1">
      <alignment horizontal="center" vertical="center"/>
      <protection hidden="1" locked="0"/>
    </xf>
    <xf numFmtId="49" fontId="14" fillId="35" borderId="38" xfId="53" applyNumberFormat="1" applyFill="1" applyBorder="1" applyAlignment="1" applyProtection="1">
      <alignment horizontal="center" vertical="center"/>
      <protection hidden="1" locked="0"/>
    </xf>
    <xf numFmtId="0" fontId="6" fillId="35" borderId="36" xfId="0" applyNumberFormat="1" applyFont="1" applyFill="1" applyBorder="1" applyAlignment="1" applyProtection="1">
      <alignment horizontal="center" vertical="center"/>
      <protection hidden="1" locked="0"/>
    </xf>
    <xf numFmtId="0" fontId="0" fillId="0" borderId="37" xfId="0" applyNumberFormat="1" applyFont="1" applyBorder="1" applyAlignment="1" applyProtection="1">
      <alignment horizontal="center" vertical="center"/>
      <protection hidden="1" locked="0"/>
    </xf>
    <xf numFmtId="0" fontId="0" fillId="0" borderId="38" xfId="0" applyNumberFormat="1" applyFont="1" applyBorder="1" applyAlignment="1" applyProtection="1">
      <alignment horizontal="center" vertical="center"/>
      <protection hidden="1" locked="0"/>
    </xf>
    <xf numFmtId="0" fontId="2" fillId="34" borderId="13" xfId="0" applyFont="1" applyFill="1" applyBorder="1" applyAlignment="1" applyProtection="1">
      <alignment horizontal="center" vertical="center"/>
      <protection hidden="1"/>
    </xf>
    <xf numFmtId="0" fontId="3" fillId="0" borderId="0" xfId="0" applyFont="1" applyAlignment="1">
      <alignment horizontal="center" vertical="top"/>
    </xf>
    <xf numFmtId="0" fontId="0" fillId="0" borderId="0" xfId="0"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7"/>
  <sheetViews>
    <sheetView zoomScalePageLayoutView="0" workbookViewId="0" topLeftCell="A1">
      <selection activeCell="A2" sqref="A2"/>
    </sheetView>
  </sheetViews>
  <sheetFormatPr defaultColWidth="0" defaultRowHeight="12.75" customHeight="1" zeroHeight="1"/>
  <cols>
    <col min="1" max="1" width="14.00390625" style="69" customWidth="1"/>
    <col min="2" max="2" width="1.1484375" style="68" customWidth="1"/>
    <col min="3" max="3" width="92.8515625" style="68" customWidth="1"/>
    <col min="4" max="4" width="1.7109375" style="82" customWidth="1"/>
    <col min="5" max="5" width="9.8515625" style="68" hidden="1" customWidth="1"/>
    <col min="6" max="16384" width="9.140625" style="68" hidden="1" customWidth="1"/>
  </cols>
  <sheetData>
    <row r="1" spans="1:4" ht="12.75">
      <c r="A1" s="104" t="s">
        <v>1729</v>
      </c>
      <c r="B1" s="104"/>
      <c r="C1" s="104"/>
      <c r="D1" s="81"/>
    </row>
    <row r="2" spans="2:4" ht="12.75">
      <c r="B2" s="70"/>
      <c r="C2" s="70"/>
      <c r="D2" s="81"/>
    </row>
    <row r="3" spans="1:4" ht="69.75">
      <c r="A3" s="71" t="s">
        <v>1730</v>
      </c>
      <c r="B3" s="70"/>
      <c r="C3" s="72" t="s">
        <v>1731</v>
      </c>
      <c r="D3" s="81"/>
    </row>
    <row r="4" spans="1:4" ht="27.75">
      <c r="A4" s="71"/>
      <c r="B4" s="70"/>
      <c r="C4" s="73" t="s">
        <v>1732</v>
      </c>
      <c r="D4" s="81"/>
    </row>
    <row r="5" spans="1:4" ht="12.75">
      <c r="A5" s="74"/>
      <c r="B5" s="70"/>
      <c r="C5" s="75"/>
      <c r="D5" s="81"/>
    </row>
    <row r="6" spans="1:4" ht="27.75">
      <c r="A6" s="76" t="s">
        <v>1733</v>
      </c>
      <c r="B6" s="70"/>
      <c r="C6" s="77" t="s">
        <v>1734</v>
      </c>
      <c r="D6" s="81"/>
    </row>
    <row r="7" spans="1:4" ht="13.5">
      <c r="A7" s="76"/>
      <c r="B7" s="70"/>
      <c r="C7" s="77" t="s">
        <v>1735</v>
      </c>
      <c r="D7" s="81"/>
    </row>
    <row r="8" spans="1:4" ht="13.5">
      <c r="A8" s="76"/>
      <c r="B8" s="70"/>
      <c r="C8" s="77" t="s">
        <v>1736</v>
      </c>
      <c r="D8" s="81"/>
    </row>
    <row r="9" spans="1:4" ht="13.5">
      <c r="A9" s="76"/>
      <c r="B9" s="70"/>
      <c r="C9" s="77" t="s">
        <v>1737</v>
      </c>
      <c r="D9" s="81"/>
    </row>
    <row r="10" spans="1:4" ht="13.5">
      <c r="A10" s="76"/>
      <c r="B10" s="70"/>
      <c r="C10" s="77" t="s">
        <v>1738</v>
      </c>
      <c r="D10" s="81"/>
    </row>
    <row r="11" spans="1:4" ht="13.5">
      <c r="A11" s="76"/>
      <c r="B11" s="70"/>
      <c r="C11" s="77" t="s">
        <v>1739</v>
      </c>
      <c r="D11" s="81"/>
    </row>
    <row r="12" spans="1:4" ht="12.75">
      <c r="A12" s="76"/>
      <c r="B12" s="78"/>
      <c r="C12" s="79"/>
      <c r="D12" s="81"/>
    </row>
    <row r="13" spans="1:4" ht="42">
      <c r="A13" s="76" t="s">
        <v>1842</v>
      </c>
      <c r="B13" s="70"/>
      <c r="C13" s="77" t="s">
        <v>1843</v>
      </c>
      <c r="D13" s="81"/>
    </row>
    <row r="14" spans="1:4" ht="13.5">
      <c r="A14" s="76"/>
      <c r="B14" s="70"/>
      <c r="C14" s="77" t="s">
        <v>1844</v>
      </c>
      <c r="D14" s="81"/>
    </row>
    <row r="15" spans="1:4" ht="42">
      <c r="A15" s="76"/>
      <c r="B15" s="70"/>
      <c r="C15" s="77" t="s">
        <v>1845</v>
      </c>
      <c r="D15" s="81"/>
    </row>
    <row r="16" spans="1:4" ht="12.75">
      <c r="A16" s="74"/>
      <c r="B16" s="70"/>
      <c r="C16" s="75"/>
      <c r="D16" s="81"/>
    </row>
    <row r="17" spans="1:4" ht="55.5">
      <c r="A17" s="76" t="s">
        <v>1846</v>
      </c>
      <c r="B17" s="70"/>
      <c r="C17" s="77" t="s">
        <v>1847</v>
      </c>
      <c r="D17" s="81"/>
    </row>
    <row r="18" spans="1:4" ht="13.5">
      <c r="A18" s="74"/>
      <c r="B18" s="70"/>
      <c r="C18" s="77" t="s">
        <v>1848</v>
      </c>
      <c r="D18" s="81"/>
    </row>
    <row r="19" spans="1:4" ht="13.5">
      <c r="A19" s="68"/>
      <c r="B19" s="70"/>
      <c r="C19" s="77" t="s">
        <v>1849</v>
      </c>
      <c r="D19" s="81"/>
    </row>
    <row r="20" spans="1:4" ht="13.5">
      <c r="A20" s="74"/>
      <c r="B20" s="70"/>
      <c r="C20" s="77" t="s">
        <v>1850</v>
      </c>
      <c r="D20" s="81"/>
    </row>
    <row r="21" spans="1:4" ht="13.5">
      <c r="A21" s="74"/>
      <c r="B21" s="70"/>
      <c r="C21" s="77" t="s">
        <v>1851</v>
      </c>
      <c r="D21" s="81"/>
    </row>
    <row r="22" spans="1:4" ht="42">
      <c r="A22" s="74"/>
      <c r="B22" s="70"/>
      <c r="C22" s="77" t="s">
        <v>1852</v>
      </c>
      <c r="D22" s="81"/>
    </row>
    <row r="23" spans="1:4" ht="13.5">
      <c r="A23" s="74"/>
      <c r="B23" s="70"/>
      <c r="C23" s="77" t="s">
        <v>1853</v>
      </c>
      <c r="D23" s="81"/>
    </row>
    <row r="24" spans="1:4" ht="27.75">
      <c r="A24" s="74"/>
      <c r="B24" s="70"/>
      <c r="C24" s="77" t="s">
        <v>1854</v>
      </c>
      <c r="D24" s="81"/>
    </row>
    <row r="25" spans="1:4" ht="13.5">
      <c r="A25" s="74"/>
      <c r="B25" s="70"/>
      <c r="C25" s="77" t="s">
        <v>1855</v>
      </c>
      <c r="D25" s="81"/>
    </row>
    <row r="26" spans="1:4" ht="27.75">
      <c r="A26" s="74"/>
      <c r="B26" s="70"/>
      <c r="C26" s="77" t="s">
        <v>1856</v>
      </c>
      <c r="D26" s="81"/>
    </row>
    <row r="27" spans="1:4" ht="12.75">
      <c r="A27" s="74"/>
      <c r="B27" s="70"/>
      <c r="C27" s="75"/>
      <c r="D27" s="81"/>
    </row>
    <row r="28" spans="1:4" ht="42">
      <c r="A28" s="76" t="s">
        <v>1857</v>
      </c>
      <c r="B28" s="70"/>
      <c r="C28" s="77" t="s">
        <v>1858</v>
      </c>
      <c r="D28" s="81"/>
    </row>
    <row r="29" spans="1:4" ht="13.5">
      <c r="A29" s="74"/>
      <c r="B29" s="70"/>
      <c r="C29" s="77" t="s">
        <v>1859</v>
      </c>
      <c r="D29" s="81"/>
    </row>
    <row r="30" spans="1:4" ht="27.75">
      <c r="A30" s="74"/>
      <c r="B30" s="70"/>
      <c r="C30" s="77" t="s">
        <v>1860</v>
      </c>
      <c r="D30" s="81"/>
    </row>
    <row r="31" spans="1:4" ht="27.75">
      <c r="A31" s="74"/>
      <c r="B31" s="70"/>
      <c r="C31" s="77" t="s">
        <v>1861</v>
      </c>
      <c r="D31" s="81"/>
    </row>
    <row r="32" spans="1:4" ht="42">
      <c r="A32" s="74"/>
      <c r="B32" s="70"/>
      <c r="C32" s="77" t="s">
        <v>1862</v>
      </c>
      <c r="D32" s="81"/>
    </row>
    <row r="33" spans="1:3" ht="42">
      <c r="A33" s="74"/>
      <c r="B33" s="70"/>
      <c r="C33" s="77" t="s">
        <v>1863</v>
      </c>
    </row>
    <row r="34" spans="1:4" ht="12.75" hidden="1">
      <c r="A34" s="74"/>
      <c r="B34" s="70"/>
      <c r="C34" s="80"/>
      <c r="D34" s="81"/>
    </row>
    <row r="35" spans="1:4" ht="12.75" hidden="1">
      <c r="A35" s="74"/>
      <c r="B35" s="70"/>
      <c r="C35" s="80"/>
      <c r="D35" s="83"/>
    </row>
    <row r="36" spans="1:3" ht="12.75" hidden="1">
      <c r="A36" s="74"/>
      <c r="B36" s="70"/>
      <c r="C36" s="80"/>
    </row>
    <row r="37" ht="12.75" hidden="1">
      <c r="C37" s="80"/>
    </row>
    <row r="38" ht="12.75" hidden="1">
      <c r="C38" s="80"/>
    </row>
    <row r="39" ht="12.75" hidden="1">
      <c r="C39" s="80"/>
    </row>
    <row r="40" ht="12.75" hidden="1">
      <c r="C40" s="80"/>
    </row>
    <row r="41" ht="12.75" hidden="1">
      <c r="C41" s="80"/>
    </row>
    <row r="42" ht="12.75" hidden="1">
      <c r="C42" s="70"/>
    </row>
    <row r="43" ht="12.75" hidden="1"/>
    <row r="44" ht="12.75" hidden="1"/>
    <row r="45" ht="12.75" hidden="1"/>
    <row r="46" ht="12.75" hidden="1"/>
    <row r="47" s="82" customFormat="1" ht="12.75">
      <c r="A47" s="84"/>
    </row>
  </sheetData>
  <sheetProtection/>
  <mergeCells count="1">
    <mergeCell ref="A1:C1"/>
  </mergeCells>
  <printOptions/>
  <pageMargins left="0.25" right="0.25" top="0.5" bottom="0.5" header="0.5" footer="0.5"/>
  <pageSetup fitToHeight="1" fitToWidth="1" horizontalDpi="600" verticalDpi="600" orientation="portrait" scale="87"/>
</worksheet>
</file>

<file path=xl/worksheets/sheet2.xml><?xml version="1.0" encoding="utf-8"?>
<worksheet xmlns="http://schemas.openxmlformats.org/spreadsheetml/2006/main" xmlns:r="http://schemas.openxmlformats.org/officeDocument/2006/relationships">
  <sheetPr>
    <pageSetUpPr fitToPage="1"/>
  </sheetPr>
  <dimension ref="A1:AF78"/>
  <sheetViews>
    <sheetView showGridLines="0" tabSelected="1" zoomScalePageLayoutView="0" workbookViewId="0" topLeftCell="A1">
      <selection activeCell="K4" sqref="K4"/>
    </sheetView>
  </sheetViews>
  <sheetFormatPr defaultColWidth="0" defaultRowHeight="0" customHeight="1" zeroHeight="1"/>
  <cols>
    <col min="1" max="1" width="5.00390625" style="38" customWidth="1"/>
    <col min="2" max="2" width="4.00390625" style="13" customWidth="1"/>
    <col min="3" max="3" width="4.140625" style="13" customWidth="1"/>
    <col min="4" max="4" width="4.8515625" style="13" customWidth="1"/>
    <col min="5" max="5" width="1.7109375" style="13" customWidth="1"/>
    <col min="6" max="8" width="4.00390625" style="13" customWidth="1"/>
    <col min="9" max="9" width="1.8515625" style="13" customWidth="1"/>
    <col min="10" max="12" width="4.00390625" style="13" customWidth="1"/>
    <col min="13" max="13" width="1.7109375" style="13" customWidth="1"/>
    <col min="14" max="14" width="4.00390625" style="13" customWidth="1"/>
    <col min="15" max="15" width="1.7109375" style="13" customWidth="1"/>
    <col min="16" max="16" width="4.00390625" style="13" customWidth="1"/>
    <col min="17" max="19" width="1.7109375" style="13" customWidth="1"/>
    <col min="20" max="20" width="4.00390625" style="13" customWidth="1"/>
    <col min="21" max="21" width="3.00390625" style="13" customWidth="1"/>
    <col min="22" max="22" width="1.7109375" style="13" customWidth="1"/>
    <col min="23" max="23" width="4.421875" style="13" customWidth="1"/>
    <col min="24" max="24" width="1.7109375" style="13" customWidth="1"/>
    <col min="25" max="25" width="4.00390625" style="13" customWidth="1"/>
    <col min="26" max="26" width="3.00390625" style="13" customWidth="1"/>
    <col min="27" max="27" width="4.00390625" style="13" customWidth="1"/>
    <col min="28" max="28" width="4.28125" style="13" customWidth="1"/>
    <col min="29" max="29" width="17.421875" style="58" customWidth="1"/>
    <col min="30" max="16384" width="4.00390625" style="13" hidden="1" customWidth="1"/>
  </cols>
  <sheetData>
    <row r="1" spans="1:28" ht="15.75" customHeight="1">
      <c r="A1" s="126" t="s">
        <v>1263</v>
      </c>
      <c r="B1" s="127"/>
      <c r="C1" s="127"/>
      <c r="D1" s="127"/>
      <c r="E1" s="127"/>
      <c r="F1" s="127"/>
      <c r="G1" s="127"/>
      <c r="H1" s="127"/>
      <c r="I1" s="90"/>
      <c r="J1" s="90"/>
      <c r="K1" s="130" t="s">
        <v>1264</v>
      </c>
      <c r="L1" s="130"/>
      <c r="M1" s="130"/>
      <c r="N1" s="130"/>
      <c r="O1" s="130"/>
      <c r="P1" s="130"/>
      <c r="Q1" s="130"/>
      <c r="R1" s="130"/>
      <c r="S1" s="130"/>
      <c r="T1" s="130"/>
      <c r="U1" s="90"/>
      <c r="V1" s="48"/>
      <c r="W1" s="48"/>
      <c r="X1" s="48"/>
      <c r="Y1" s="49" t="s">
        <v>1599</v>
      </c>
      <c r="Z1" s="137">
        <f ca="1">TODAY()</f>
        <v>44672</v>
      </c>
      <c r="AA1" s="137"/>
      <c r="AB1" s="138"/>
    </row>
    <row r="2" spans="1:28" ht="13.5" customHeight="1">
      <c r="A2" s="128"/>
      <c r="B2" s="129"/>
      <c r="C2" s="129"/>
      <c r="D2" s="129"/>
      <c r="E2" s="129"/>
      <c r="F2" s="129"/>
      <c r="G2" s="129"/>
      <c r="H2" s="129"/>
      <c r="I2" s="91"/>
      <c r="J2" s="91"/>
      <c r="K2" s="131" t="s">
        <v>1265</v>
      </c>
      <c r="L2" s="131"/>
      <c r="M2" s="131"/>
      <c r="N2" s="131"/>
      <c r="O2" s="131"/>
      <c r="P2" s="131"/>
      <c r="Q2" s="131"/>
      <c r="R2" s="131"/>
      <c r="S2" s="131"/>
      <c r="T2" s="131"/>
      <c r="U2" s="91"/>
      <c r="V2" s="50"/>
      <c r="W2" s="50"/>
      <c r="X2" s="50"/>
      <c r="Y2" s="50"/>
      <c r="Z2" s="50"/>
      <c r="AA2" s="50"/>
      <c r="AB2" s="51"/>
    </row>
    <row r="3" spans="1:28" ht="4.5" customHeight="1">
      <c r="A3" s="52"/>
      <c r="B3" s="14"/>
      <c r="C3" s="14"/>
      <c r="D3" s="14"/>
      <c r="E3" s="14"/>
      <c r="F3" s="14"/>
      <c r="G3" s="14"/>
      <c r="H3" s="14"/>
      <c r="I3" s="14"/>
      <c r="J3" s="14"/>
      <c r="K3" s="14"/>
      <c r="L3" s="14"/>
      <c r="M3" s="14"/>
      <c r="N3" s="14"/>
      <c r="O3" s="14"/>
      <c r="P3" s="14"/>
      <c r="Q3" s="14"/>
      <c r="R3" s="14"/>
      <c r="S3" s="14"/>
      <c r="T3" s="14"/>
      <c r="U3" s="14"/>
      <c r="V3" s="14"/>
      <c r="W3" s="14"/>
      <c r="X3" s="14"/>
      <c r="Y3" s="14"/>
      <c r="Z3" s="14"/>
      <c r="AA3" s="14"/>
      <c r="AB3" s="15"/>
    </row>
    <row r="4" spans="1:28" ht="15" customHeight="1">
      <c r="A4" s="53"/>
      <c r="B4" s="14"/>
      <c r="C4" s="16" t="s">
        <v>1600</v>
      </c>
      <c r="D4" s="142"/>
      <c r="E4" s="143"/>
      <c r="F4" s="143"/>
      <c r="G4" s="144"/>
      <c r="H4" s="17"/>
      <c r="I4" s="14"/>
      <c r="J4" s="14"/>
      <c r="K4" s="14"/>
      <c r="L4" s="14"/>
      <c r="M4" s="14"/>
      <c r="N4" s="14"/>
      <c r="O4" s="14"/>
      <c r="P4" s="14"/>
      <c r="Q4" s="17"/>
      <c r="R4" s="17"/>
      <c r="S4" s="16" t="s">
        <v>1601</v>
      </c>
      <c r="T4" s="139"/>
      <c r="U4" s="140"/>
      <c r="V4" s="140"/>
      <c r="W4" s="140"/>
      <c r="X4" s="140"/>
      <c r="Y4" s="140"/>
      <c r="Z4" s="140"/>
      <c r="AA4" s="140"/>
      <c r="AB4" s="141"/>
    </row>
    <row r="5" spans="1:28" ht="4.5" customHeight="1">
      <c r="A5" s="53"/>
      <c r="B5" s="14"/>
      <c r="C5" s="16"/>
      <c r="D5" s="14"/>
      <c r="E5" s="14"/>
      <c r="F5" s="14"/>
      <c r="G5" s="14"/>
      <c r="H5" s="14"/>
      <c r="I5" s="14"/>
      <c r="J5" s="14"/>
      <c r="K5" s="14"/>
      <c r="L5" s="14"/>
      <c r="M5" s="14"/>
      <c r="N5" s="14"/>
      <c r="O5" s="14"/>
      <c r="P5" s="14"/>
      <c r="Q5" s="14"/>
      <c r="R5" s="14"/>
      <c r="S5" s="16"/>
      <c r="T5" s="14"/>
      <c r="U5" s="14"/>
      <c r="V5" s="14"/>
      <c r="W5" s="14"/>
      <c r="X5" s="14"/>
      <c r="Y5" s="14"/>
      <c r="Z5" s="14"/>
      <c r="AA5" s="14"/>
      <c r="AB5" s="15"/>
    </row>
    <row r="6" spans="1:28" ht="15" customHeight="1">
      <c r="A6" s="53"/>
      <c r="B6" s="14"/>
      <c r="C6" s="16" t="s">
        <v>1602</v>
      </c>
      <c r="D6" s="113"/>
      <c r="E6" s="114"/>
      <c r="F6" s="114"/>
      <c r="G6" s="114"/>
      <c r="H6" s="114"/>
      <c r="I6" s="114"/>
      <c r="J6" s="114"/>
      <c r="K6" s="114"/>
      <c r="L6" s="114"/>
      <c r="M6" s="115"/>
      <c r="N6" s="14"/>
      <c r="O6" s="17"/>
      <c r="P6" s="14"/>
      <c r="Q6" s="14"/>
      <c r="R6" s="14"/>
      <c r="S6" s="16" t="s">
        <v>1690</v>
      </c>
      <c r="T6" s="145"/>
      <c r="U6" s="114"/>
      <c r="V6" s="114"/>
      <c r="W6" s="114"/>
      <c r="X6" s="114"/>
      <c r="Y6" s="114"/>
      <c r="Z6" s="114"/>
      <c r="AA6" s="114"/>
      <c r="AB6" s="115"/>
    </row>
    <row r="7" spans="1:28" ht="4.5" customHeight="1">
      <c r="A7" s="53"/>
      <c r="B7" s="14"/>
      <c r="C7" s="16"/>
      <c r="D7" s="14"/>
      <c r="E7" s="14"/>
      <c r="F7" s="14"/>
      <c r="G7" s="14"/>
      <c r="H7" s="14"/>
      <c r="I7" s="14"/>
      <c r="J7" s="14"/>
      <c r="K7" s="14"/>
      <c r="L7" s="14"/>
      <c r="M7" s="14"/>
      <c r="N7" s="14"/>
      <c r="O7" s="14"/>
      <c r="P7" s="14"/>
      <c r="Q7" s="14"/>
      <c r="R7" s="14"/>
      <c r="S7" s="16"/>
      <c r="T7" s="14"/>
      <c r="U7" s="14"/>
      <c r="V7" s="14"/>
      <c r="W7" s="14"/>
      <c r="X7" s="14"/>
      <c r="Y7" s="14"/>
      <c r="Z7" s="14"/>
      <c r="AA7" s="14"/>
      <c r="AB7" s="15"/>
    </row>
    <row r="8" spans="1:32" ht="15" customHeight="1">
      <c r="A8" s="53"/>
      <c r="B8" s="14"/>
      <c r="D8" s="16" t="s">
        <v>1262</v>
      </c>
      <c r="E8" s="14"/>
      <c r="F8" s="107"/>
      <c r="G8" s="108"/>
      <c r="H8" s="108"/>
      <c r="I8" s="109"/>
      <c r="J8" s="14"/>
      <c r="K8" s="14"/>
      <c r="L8" s="14" t="s">
        <v>1603</v>
      </c>
      <c r="M8" s="14"/>
      <c r="N8" s="14"/>
      <c r="O8" s="14"/>
      <c r="P8" s="14"/>
      <c r="Q8" s="17"/>
      <c r="R8" s="17"/>
      <c r="S8" s="16" t="s">
        <v>1604</v>
      </c>
      <c r="T8" s="132" t="s">
        <v>2303</v>
      </c>
      <c r="U8" s="132"/>
      <c r="V8" s="133"/>
      <c r="W8" s="87"/>
      <c r="X8" s="181" t="s">
        <v>2302</v>
      </c>
      <c r="Y8" s="182"/>
      <c r="Z8" s="178"/>
      <c r="AA8" s="179"/>
      <c r="AB8" s="180"/>
      <c r="AD8" s="41"/>
      <c r="AF8" s="13">
        <v>4</v>
      </c>
    </row>
    <row r="9" spans="1:28" ht="4.5" customHeight="1">
      <c r="A9" s="53"/>
      <c r="B9" s="14"/>
      <c r="C9" s="16"/>
      <c r="D9" s="14"/>
      <c r="E9" s="14"/>
      <c r="F9" s="14"/>
      <c r="G9" s="14"/>
      <c r="H9" s="14"/>
      <c r="I9" s="14"/>
      <c r="J9" s="14"/>
      <c r="K9" s="14"/>
      <c r="L9" s="14"/>
      <c r="M9" s="14"/>
      <c r="N9" s="14"/>
      <c r="O9" s="14"/>
      <c r="P9" s="14"/>
      <c r="Q9" s="14"/>
      <c r="R9" s="14"/>
      <c r="S9" s="16"/>
      <c r="T9" s="14"/>
      <c r="U9" s="14"/>
      <c r="V9" s="14"/>
      <c r="W9" s="14"/>
      <c r="X9" s="14"/>
      <c r="Y9" s="14"/>
      <c r="Z9" s="14"/>
      <c r="AA9" s="14"/>
      <c r="AB9" s="15"/>
    </row>
    <row r="10" spans="1:28" ht="15.75" customHeight="1">
      <c r="A10" s="53"/>
      <c r="B10" s="14"/>
      <c r="C10" s="16" t="s">
        <v>1605</v>
      </c>
      <c r="D10" s="14"/>
      <c r="E10" s="14"/>
      <c r="F10" s="14"/>
      <c r="G10" s="14"/>
      <c r="H10" s="14"/>
      <c r="I10" s="14"/>
      <c r="J10" s="14"/>
      <c r="K10" s="14"/>
      <c r="L10" s="14"/>
      <c r="M10" s="14"/>
      <c r="N10" s="14"/>
      <c r="O10" s="14"/>
      <c r="P10" s="17"/>
      <c r="Q10" s="14"/>
      <c r="R10" s="14"/>
      <c r="S10" s="16" t="s">
        <v>1606</v>
      </c>
      <c r="T10" s="113"/>
      <c r="U10" s="114"/>
      <c r="V10" s="114"/>
      <c r="W10" s="114"/>
      <c r="X10" s="114"/>
      <c r="Y10" s="114"/>
      <c r="Z10" s="114"/>
      <c r="AA10" s="114"/>
      <c r="AB10" s="115"/>
    </row>
    <row r="11" spans="1:28" ht="4.5" customHeight="1">
      <c r="A11" s="52"/>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5"/>
    </row>
    <row r="12" spans="1:28" ht="15" customHeight="1">
      <c r="A12" s="54" t="s">
        <v>1607</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9"/>
    </row>
    <row r="13" spans="1:28" ht="4.5" customHeight="1">
      <c r="A13" s="52"/>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5"/>
    </row>
    <row r="14" spans="1:28" ht="15" customHeight="1">
      <c r="A14" s="53"/>
      <c r="B14" s="14"/>
      <c r="C14" s="20" t="s">
        <v>2301</v>
      </c>
      <c r="D14" s="113"/>
      <c r="E14" s="186"/>
      <c r="F14" s="186"/>
      <c r="G14" s="186"/>
      <c r="H14" s="186"/>
      <c r="I14" s="186"/>
      <c r="J14" s="186"/>
      <c r="K14" s="186"/>
      <c r="L14" s="186"/>
      <c r="M14" s="186"/>
      <c r="N14" s="186"/>
      <c r="O14" s="186"/>
      <c r="P14" s="186"/>
      <c r="Q14" s="186"/>
      <c r="R14" s="186"/>
      <c r="S14" s="186"/>
      <c r="T14" s="187"/>
      <c r="U14" s="21"/>
      <c r="V14" s="17"/>
      <c r="W14" s="17"/>
      <c r="X14" s="20" t="s">
        <v>2189</v>
      </c>
      <c r="Y14" s="193"/>
      <c r="Z14" s="194"/>
      <c r="AA14" s="194"/>
      <c r="AB14" s="195"/>
    </row>
    <row r="15" spans="1:31" ht="4.5" customHeight="1">
      <c r="A15" s="52"/>
      <c r="B15" s="14"/>
      <c r="C15" s="22"/>
      <c r="D15" s="14"/>
      <c r="E15" s="14"/>
      <c r="F15" s="14"/>
      <c r="G15" s="14"/>
      <c r="H15" s="14"/>
      <c r="I15" s="14"/>
      <c r="J15" s="14"/>
      <c r="K15" s="14"/>
      <c r="L15" s="14"/>
      <c r="M15" s="14"/>
      <c r="N15" s="14"/>
      <c r="O15" s="14"/>
      <c r="P15" s="14"/>
      <c r="Q15" s="14"/>
      <c r="R15" s="14"/>
      <c r="S15" s="14"/>
      <c r="T15" s="14"/>
      <c r="U15" s="14"/>
      <c r="V15" s="14"/>
      <c r="W15" s="14"/>
      <c r="X15" s="14"/>
      <c r="Y15" s="14"/>
      <c r="Z15" s="14"/>
      <c r="AA15" s="14"/>
      <c r="AB15" s="15"/>
      <c r="AE15" s="17"/>
    </row>
    <row r="16" spans="1:28" ht="15" customHeight="1">
      <c r="A16" s="53"/>
      <c r="B16" s="20"/>
      <c r="C16" s="20" t="s">
        <v>1544</v>
      </c>
      <c r="D16" s="152"/>
      <c r="E16" s="155"/>
      <c r="F16" s="155"/>
      <c r="G16" s="155"/>
      <c r="H16" s="155"/>
      <c r="I16" s="155"/>
      <c r="J16" s="155"/>
      <c r="K16" s="155"/>
      <c r="L16" s="156"/>
      <c r="M16" s="23"/>
      <c r="N16" s="17"/>
      <c r="O16" s="17"/>
      <c r="P16" s="14"/>
      <c r="Q16" s="17"/>
      <c r="R16" s="17"/>
      <c r="S16" s="20" t="s">
        <v>2308</v>
      </c>
      <c r="T16" s="190"/>
      <c r="U16" s="191"/>
      <c r="V16" s="191"/>
      <c r="W16" s="191"/>
      <c r="X16" s="191"/>
      <c r="Y16" s="191"/>
      <c r="Z16" s="191"/>
      <c r="AA16" s="191"/>
      <c r="AB16" s="192"/>
    </row>
    <row r="17" spans="1:28" ht="4.5" customHeight="1">
      <c r="A17" s="52"/>
      <c r="B17" s="14"/>
      <c r="C17" s="16"/>
      <c r="D17" s="14"/>
      <c r="E17" s="14"/>
      <c r="F17" s="14"/>
      <c r="G17" s="14"/>
      <c r="H17" s="14"/>
      <c r="I17" s="14"/>
      <c r="J17" s="14"/>
      <c r="K17" s="14"/>
      <c r="L17" s="14"/>
      <c r="M17" s="14"/>
      <c r="N17" s="17"/>
      <c r="O17" s="17"/>
      <c r="P17" s="14"/>
      <c r="Q17" s="14"/>
      <c r="R17" s="14"/>
      <c r="S17" s="14"/>
      <c r="T17" s="14"/>
      <c r="U17" s="14"/>
      <c r="V17" s="14"/>
      <c r="W17" s="14"/>
      <c r="X17" s="14"/>
      <c r="Y17" s="14"/>
      <c r="Z17" s="14"/>
      <c r="AA17" s="14"/>
      <c r="AB17" s="15"/>
    </row>
    <row r="18" spans="1:28" ht="15" customHeight="1">
      <c r="A18" s="134" t="s">
        <v>1547</v>
      </c>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6"/>
    </row>
    <row r="19" spans="1:28" ht="4.5" customHeight="1">
      <c r="A19" s="53"/>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60"/>
    </row>
    <row r="20" spans="1:28" ht="15" customHeight="1">
      <c r="A20" s="52"/>
      <c r="B20" s="14"/>
      <c r="C20" s="20" t="s">
        <v>2304</v>
      </c>
      <c r="D20" s="152"/>
      <c r="E20" s="155"/>
      <c r="F20" s="155"/>
      <c r="G20" s="155"/>
      <c r="H20" s="155"/>
      <c r="I20" s="155"/>
      <c r="J20" s="155"/>
      <c r="K20" s="155"/>
      <c r="L20" s="155"/>
      <c r="M20" s="156"/>
      <c r="N20" s="17"/>
      <c r="O20" s="17"/>
      <c r="P20" s="14"/>
      <c r="Q20" s="17"/>
      <c r="R20" s="17"/>
      <c r="S20" s="20" t="s">
        <v>2306</v>
      </c>
      <c r="T20" s="24" t="s">
        <v>2303</v>
      </c>
      <c r="U20" s="24"/>
      <c r="V20" s="25"/>
      <c r="W20" s="87"/>
      <c r="X20" s="17"/>
      <c r="Y20" s="39" t="s">
        <v>2302</v>
      </c>
      <c r="Z20" s="178"/>
      <c r="AA20" s="188"/>
      <c r="AB20" s="189"/>
    </row>
    <row r="21" spans="1:28" ht="4.5" customHeight="1">
      <c r="A21" s="52"/>
      <c r="B21" s="14"/>
      <c r="C21" s="16"/>
      <c r="D21" s="14"/>
      <c r="E21" s="14"/>
      <c r="F21" s="14"/>
      <c r="G21" s="14"/>
      <c r="H21" s="14"/>
      <c r="I21" s="14"/>
      <c r="J21" s="14"/>
      <c r="K21" s="14"/>
      <c r="L21" s="14"/>
      <c r="M21" s="14"/>
      <c r="N21" s="17"/>
      <c r="O21" s="17"/>
      <c r="P21" s="14"/>
      <c r="Q21" s="17"/>
      <c r="R21" s="17"/>
      <c r="S21" s="16"/>
      <c r="T21" s="26"/>
      <c r="U21" s="26"/>
      <c r="V21" s="26"/>
      <c r="W21" s="27"/>
      <c r="X21" s="26"/>
      <c r="Y21" s="26"/>
      <c r="Z21" s="27"/>
      <c r="AA21" s="27"/>
      <c r="AB21" s="28"/>
    </row>
    <row r="22" spans="1:28" ht="15" customHeight="1">
      <c r="A22" s="52"/>
      <c r="B22" s="14"/>
      <c r="C22" s="20" t="s">
        <v>2305</v>
      </c>
      <c r="D22" s="152"/>
      <c r="E22" s="155"/>
      <c r="F22" s="155"/>
      <c r="G22" s="155"/>
      <c r="H22" s="155"/>
      <c r="I22" s="155"/>
      <c r="J22" s="155"/>
      <c r="K22" s="155"/>
      <c r="L22" s="155"/>
      <c r="M22" s="156"/>
      <c r="N22" s="17"/>
      <c r="O22" s="17"/>
      <c r="P22" s="14"/>
      <c r="Q22" s="17"/>
      <c r="R22" s="17"/>
      <c r="S22" s="20" t="s">
        <v>2307</v>
      </c>
      <c r="T22" s="24" t="s">
        <v>2303</v>
      </c>
      <c r="U22" s="24"/>
      <c r="V22" s="25"/>
      <c r="W22" s="87"/>
      <c r="X22" s="17"/>
      <c r="Y22" s="39" t="s">
        <v>2302</v>
      </c>
      <c r="Z22" s="178"/>
      <c r="AA22" s="188"/>
      <c r="AB22" s="189"/>
    </row>
    <row r="23" spans="1:28" ht="4.5" customHeight="1">
      <c r="A23" s="52"/>
      <c r="B23" s="14"/>
      <c r="C23" s="16"/>
      <c r="D23" s="14"/>
      <c r="E23" s="14"/>
      <c r="F23" s="14"/>
      <c r="G23" s="14"/>
      <c r="H23" s="14"/>
      <c r="I23" s="14"/>
      <c r="J23" s="14"/>
      <c r="K23" s="14"/>
      <c r="L23" s="14"/>
      <c r="M23" s="14"/>
      <c r="N23" s="17"/>
      <c r="O23" s="17"/>
      <c r="P23" s="14"/>
      <c r="Q23" s="17"/>
      <c r="R23" s="17"/>
      <c r="S23" s="16"/>
      <c r="T23" s="14"/>
      <c r="U23" s="14"/>
      <c r="V23" s="14"/>
      <c r="W23" s="14"/>
      <c r="X23" s="14"/>
      <c r="Y23" s="14"/>
      <c r="Z23" s="14"/>
      <c r="AA23" s="14"/>
      <c r="AB23" s="15"/>
    </row>
    <row r="24" spans="1:28" ht="15" customHeight="1">
      <c r="A24" s="52"/>
      <c r="B24" s="14"/>
      <c r="C24" s="20" t="s">
        <v>1608</v>
      </c>
      <c r="D24" s="116"/>
      <c r="E24" s="117"/>
      <c r="F24" s="117"/>
      <c r="G24" s="117"/>
      <c r="H24" s="117"/>
      <c r="I24" s="117"/>
      <c r="J24" s="117"/>
      <c r="K24" s="117"/>
      <c r="L24" s="117"/>
      <c r="M24" s="118"/>
      <c r="N24" s="17"/>
      <c r="O24" s="14"/>
      <c r="P24" s="16" t="s">
        <v>1609</v>
      </c>
      <c r="Q24" s="116"/>
      <c r="R24" s="117"/>
      <c r="S24" s="118"/>
      <c r="T24" s="17"/>
      <c r="U24" s="16" t="s">
        <v>2184</v>
      </c>
      <c r="V24" s="183"/>
      <c r="W24" s="184"/>
      <c r="X24" s="185"/>
      <c r="Y24" s="29" t="s">
        <v>2185</v>
      </c>
      <c r="Z24" s="183"/>
      <c r="AA24" s="185"/>
      <c r="AB24" s="40"/>
    </row>
    <row r="25" spans="1:28" ht="4.5" customHeight="1">
      <c r="A25" s="5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5"/>
    </row>
    <row r="26" spans="1:28" ht="15" customHeight="1">
      <c r="A26" s="54" t="s">
        <v>1610</v>
      </c>
      <c r="B26" s="30"/>
      <c r="C26" s="30"/>
      <c r="D26" s="30"/>
      <c r="E26" s="30"/>
      <c r="F26" s="30"/>
      <c r="G26" s="30"/>
      <c r="H26" s="30"/>
      <c r="I26" s="30"/>
      <c r="J26" s="30"/>
      <c r="K26" s="30"/>
      <c r="L26" s="31" t="s">
        <v>1611</v>
      </c>
      <c r="M26" s="31"/>
      <c r="N26" s="31"/>
      <c r="O26" s="31"/>
      <c r="P26" s="122" t="s">
        <v>1612</v>
      </c>
      <c r="Q26" s="122"/>
      <c r="R26" s="122"/>
      <c r="S26" s="31"/>
      <c r="T26" s="122" t="s">
        <v>1613</v>
      </c>
      <c r="U26" s="122"/>
      <c r="V26" s="122"/>
      <c r="W26" s="122"/>
      <c r="X26" s="31"/>
      <c r="Y26" s="122" t="s">
        <v>1614</v>
      </c>
      <c r="Z26" s="122"/>
      <c r="AA26" s="122"/>
      <c r="AB26" s="196"/>
    </row>
    <row r="27" spans="1:28" ht="4.5" customHeight="1">
      <c r="A27" s="52"/>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5"/>
    </row>
    <row r="28" spans="1:32" ht="15" customHeight="1">
      <c r="A28" s="55" t="s">
        <v>1685</v>
      </c>
      <c r="B28" s="14"/>
      <c r="C28" s="14"/>
      <c r="D28" s="14"/>
      <c r="E28" s="14"/>
      <c r="F28" s="14"/>
      <c r="G28" s="14"/>
      <c r="H28" s="14"/>
      <c r="I28" s="14"/>
      <c r="J28" s="14"/>
      <c r="K28" s="14"/>
      <c r="L28" s="14"/>
      <c r="M28" s="14"/>
      <c r="N28" s="29"/>
      <c r="O28" s="14"/>
      <c r="P28" s="152"/>
      <c r="Q28" s="153"/>
      <c r="R28" s="154"/>
      <c r="S28" s="17"/>
      <c r="T28" s="123"/>
      <c r="U28" s="124"/>
      <c r="V28" s="124"/>
      <c r="W28" s="125"/>
      <c r="X28" s="14"/>
      <c r="Y28" s="146">
        <f>T28*P28</f>
        <v>0</v>
      </c>
      <c r="Z28" s="147"/>
      <c r="AA28" s="147"/>
      <c r="AB28" s="148"/>
      <c r="AF28" s="13">
        <v>1</v>
      </c>
    </row>
    <row r="29" spans="1:28" ht="4.5" customHeight="1">
      <c r="A29" s="56"/>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5"/>
    </row>
    <row r="30" spans="1:28" ht="15" customHeight="1">
      <c r="A30" s="53"/>
      <c r="B30" s="14"/>
      <c r="C30" s="32" t="s">
        <v>1615</v>
      </c>
      <c r="D30" s="113"/>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5"/>
    </row>
    <row r="31" spans="1:28" ht="4.5" customHeight="1">
      <c r="A31" s="56"/>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5"/>
    </row>
    <row r="32" spans="1:32" ht="15" customHeight="1">
      <c r="A32" s="55" t="s">
        <v>1686</v>
      </c>
      <c r="B32" s="149">
        <f>IF(Sheet2!$AF$28=1,"",VLOOKUP(Sheet2!$AF$28,Sheet2!$G$2:$J$209,4,FALSE))</f>
      </c>
      <c r="C32" s="150"/>
      <c r="D32" s="150"/>
      <c r="E32" s="150"/>
      <c r="F32" s="150"/>
      <c r="G32" s="150"/>
      <c r="H32" s="150"/>
      <c r="I32" s="150"/>
      <c r="J32" s="151"/>
      <c r="K32" s="14"/>
      <c r="L32" s="14"/>
      <c r="M32" s="14"/>
      <c r="N32" s="29"/>
      <c r="O32" s="14"/>
      <c r="P32" s="152"/>
      <c r="Q32" s="153"/>
      <c r="R32" s="154"/>
      <c r="S32" s="17"/>
      <c r="T32" s="123"/>
      <c r="U32" s="124"/>
      <c r="V32" s="124"/>
      <c r="W32" s="125"/>
      <c r="X32" s="14"/>
      <c r="Y32" s="146">
        <f>T32*P32</f>
        <v>0</v>
      </c>
      <c r="Z32" s="147"/>
      <c r="AA32" s="147"/>
      <c r="AB32" s="148"/>
      <c r="AC32" s="85"/>
      <c r="AF32" s="13">
        <v>1</v>
      </c>
    </row>
    <row r="33" spans="1:28" ht="4.5" customHeight="1">
      <c r="A33" s="56"/>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5"/>
    </row>
    <row r="34" spans="1:28" ht="15" customHeight="1">
      <c r="A34" s="53"/>
      <c r="B34" s="14"/>
      <c r="C34" s="32" t="s">
        <v>1615</v>
      </c>
      <c r="D34" s="113"/>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5"/>
    </row>
    <row r="35" spans="1:28" ht="4.5" customHeight="1">
      <c r="A35" s="56"/>
      <c r="B35" s="17"/>
      <c r="C35" s="17"/>
      <c r="D35" s="17"/>
      <c r="E35" s="17"/>
      <c r="F35" s="17"/>
      <c r="G35" s="17"/>
      <c r="H35" s="17"/>
      <c r="I35" s="17"/>
      <c r="J35" s="17"/>
      <c r="K35" s="17"/>
      <c r="L35" s="17"/>
      <c r="M35" s="17"/>
      <c r="N35" s="17"/>
      <c r="O35" s="17"/>
      <c r="P35" s="17"/>
      <c r="Q35" s="14"/>
      <c r="R35" s="14"/>
      <c r="S35" s="17"/>
      <c r="T35" s="17"/>
      <c r="U35" s="17"/>
      <c r="V35" s="17"/>
      <c r="W35" s="14"/>
      <c r="X35" s="14"/>
      <c r="Y35" s="14"/>
      <c r="Z35" s="14"/>
      <c r="AA35" s="14"/>
      <c r="AB35" s="15"/>
    </row>
    <row r="36" spans="1:32" ht="15" customHeight="1">
      <c r="A36" s="55" t="s">
        <v>1687</v>
      </c>
      <c r="B36" s="149">
        <f>IF(Sheet2!$AF$28=1,"",VLOOKUP(Sheet2!$AF$28,Sheet2!$G$2:$J$209,4,FALSE))</f>
      </c>
      <c r="C36" s="150"/>
      <c r="D36" s="150"/>
      <c r="E36" s="150"/>
      <c r="F36" s="150"/>
      <c r="G36" s="150"/>
      <c r="H36" s="150"/>
      <c r="I36" s="150"/>
      <c r="J36" s="151"/>
      <c r="K36" s="14"/>
      <c r="L36" s="14"/>
      <c r="M36" s="14"/>
      <c r="N36" s="29"/>
      <c r="O36" s="14"/>
      <c r="P36" s="152"/>
      <c r="Q36" s="153"/>
      <c r="R36" s="154"/>
      <c r="S36" s="17"/>
      <c r="T36" s="123"/>
      <c r="U36" s="124"/>
      <c r="V36" s="124"/>
      <c r="W36" s="125"/>
      <c r="X36" s="14"/>
      <c r="Y36" s="146">
        <f>T36*P36</f>
        <v>0</v>
      </c>
      <c r="Z36" s="147"/>
      <c r="AA36" s="147"/>
      <c r="AB36" s="148"/>
      <c r="AF36" s="13">
        <v>1</v>
      </c>
    </row>
    <row r="37" spans="1:28" ht="4.5" customHeight="1">
      <c r="A37" s="56"/>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5"/>
    </row>
    <row r="38" spans="1:28" ht="15" customHeight="1">
      <c r="A38" s="53"/>
      <c r="B38" s="14"/>
      <c r="C38" s="32" t="s">
        <v>1615</v>
      </c>
      <c r="D38" s="113"/>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5"/>
    </row>
    <row r="39" spans="1:28" ht="4.5" customHeight="1">
      <c r="A39" s="56"/>
      <c r="B39" s="17"/>
      <c r="C39" s="17"/>
      <c r="D39" s="17"/>
      <c r="E39" s="17"/>
      <c r="F39" s="17"/>
      <c r="G39" s="17"/>
      <c r="H39" s="17"/>
      <c r="I39" s="17"/>
      <c r="J39" s="17"/>
      <c r="K39" s="17"/>
      <c r="L39" s="17"/>
      <c r="M39" s="17"/>
      <c r="N39" s="17"/>
      <c r="O39" s="17"/>
      <c r="P39" s="17"/>
      <c r="Q39" s="14"/>
      <c r="R39" s="14"/>
      <c r="S39" s="17"/>
      <c r="T39" s="17"/>
      <c r="U39" s="17"/>
      <c r="V39" s="17"/>
      <c r="W39" s="14"/>
      <c r="X39" s="14"/>
      <c r="Y39" s="14"/>
      <c r="Z39" s="14"/>
      <c r="AA39" s="14"/>
      <c r="AB39" s="15"/>
    </row>
    <row r="40" spans="1:32" ht="15" customHeight="1">
      <c r="A40" s="55" t="s">
        <v>1688</v>
      </c>
      <c r="B40" s="149">
        <f>IF(Sheet2!$AF$28=1,"",VLOOKUP(Sheet2!$AF$28,Sheet2!$G$2:$J$209,4,FALSE))</f>
      </c>
      <c r="C40" s="150"/>
      <c r="D40" s="150"/>
      <c r="E40" s="150"/>
      <c r="F40" s="150"/>
      <c r="G40" s="150"/>
      <c r="H40" s="150"/>
      <c r="I40" s="150"/>
      <c r="J40" s="151"/>
      <c r="K40" s="14"/>
      <c r="L40" s="14"/>
      <c r="M40" s="14"/>
      <c r="N40" s="29"/>
      <c r="O40" s="14"/>
      <c r="P40" s="152"/>
      <c r="Q40" s="153"/>
      <c r="R40" s="154"/>
      <c r="S40" s="17"/>
      <c r="T40" s="123"/>
      <c r="U40" s="124"/>
      <c r="V40" s="124"/>
      <c r="W40" s="125"/>
      <c r="X40" s="14"/>
      <c r="Y40" s="146">
        <f>T40*P40</f>
        <v>0</v>
      </c>
      <c r="Z40" s="147"/>
      <c r="AA40" s="147"/>
      <c r="AB40" s="148"/>
      <c r="AF40" s="13">
        <v>1</v>
      </c>
    </row>
    <row r="41" spans="1:28" ht="4.5" customHeight="1">
      <c r="A41" s="56"/>
      <c r="B41" s="67"/>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5"/>
    </row>
    <row r="42" spans="1:28" ht="15" customHeight="1">
      <c r="A42" s="53"/>
      <c r="B42" s="14"/>
      <c r="C42" s="32" t="s">
        <v>1615</v>
      </c>
      <c r="D42" s="113"/>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5"/>
    </row>
    <row r="43" spans="1:28" ht="4.5" customHeight="1">
      <c r="A43" s="56"/>
      <c r="B43" s="17"/>
      <c r="C43" s="17"/>
      <c r="D43" s="17"/>
      <c r="E43" s="17"/>
      <c r="F43" s="17"/>
      <c r="G43" s="17"/>
      <c r="H43" s="17"/>
      <c r="I43" s="17"/>
      <c r="J43" s="17"/>
      <c r="K43" s="17"/>
      <c r="L43" s="17"/>
      <c r="M43" s="17"/>
      <c r="N43" s="17"/>
      <c r="O43" s="17"/>
      <c r="P43" s="17"/>
      <c r="Q43" s="14"/>
      <c r="R43" s="14"/>
      <c r="S43" s="17"/>
      <c r="T43" s="17"/>
      <c r="U43" s="17"/>
      <c r="V43" s="17"/>
      <c r="W43" s="14"/>
      <c r="X43" s="14"/>
      <c r="Y43" s="14"/>
      <c r="Z43" s="14"/>
      <c r="AA43" s="14"/>
      <c r="AB43" s="15"/>
    </row>
    <row r="44" spans="1:32" ht="15" customHeight="1">
      <c r="A44" s="55" t="s">
        <v>1318</v>
      </c>
      <c r="B44" s="149">
        <f>IF(Sheet2!$AF$28=1,"",VLOOKUP(Sheet2!$AF$28,Sheet2!$G$2:$J$209,4,FALSE))</f>
      </c>
      <c r="C44" s="150"/>
      <c r="D44" s="150"/>
      <c r="E44" s="150"/>
      <c r="F44" s="150"/>
      <c r="G44" s="150"/>
      <c r="H44" s="150"/>
      <c r="I44" s="150"/>
      <c r="J44" s="151"/>
      <c r="K44" s="14"/>
      <c r="L44" s="14"/>
      <c r="M44" s="14"/>
      <c r="N44" s="29"/>
      <c r="O44" s="14"/>
      <c r="P44" s="152"/>
      <c r="Q44" s="153"/>
      <c r="R44" s="154"/>
      <c r="S44" s="17"/>
      <c r="T44" s="123"/>
      <c r="U44" s="124"/>
      <c r="V44" s="124"/>
      <c r="W44" s="125"/>
      <c r="X44" s="14"/>
      <c r="Y44" s="146">
        <f>T44*P44</f>
        <v>0</v>
      </c>
      <c r="Z44" s="147"/>
      <c r="AA44" s="147"/>
      <c r="AB44" s="148"/>
      <c r="AF44" s="13">
        <v>1</v>
      </c>
    </row>
    <row r="45" spans="1:28" ht="4.5" customHeight="1">
      <c r="A45" s="56"/>
      <c r="B45" s="67"/>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5"/>
    </row>
    <row r="46" spans="1:28" ht="15" customHeight="1">
      <c r="A46" s="53"/>
      <c r="B46" s="14"/>
      <c r="C46" s="32" t="s">
        <v>1615</v>
      </c>
      <c r="D46" s="113"/>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5"/>
    </row>
    <row r="47" spans="1:28" ht="4.5" customHeight="1">
      <c r="A47" s="56"/>
      <c r="B47" s="17"/>
      <c r="C47" s="17"/>
      <c r="D47" s="17"/>
      <c r="E47" s="17"/>
      <c r="F47" s="17"/>
      <c r="G47" s="17"/>
      <c r="H47" s="17"/>
      <c r="I47" s="17"/>
      <c r="J47" s="17"/>
      <c r="K47" s="17"/>
      <c r="L47" s="17"/>
      <c r="M47" s="17"/>
      <c r="N47" s="17"/>
      <c r="O47" s="17"/>
      <c r="P47" s="17"/>
      <c r="Q47" s="14"/>
      <c r="R47" s="14"/>
      <c r="S47" s="17"/>
      <c r="T47" s="17"/>
      <c r="U47" s="17"/>
      <c r="V47" s="17"/>
      <c r="W47" s="14"/>
      <c r="X47" s="14"/>
      <c r="Y47" s="14"/>
      <c r="Z47" s="14"/>
      <c r="AA47" s="14"/>
      <c r="AB47" s="15"/>
    </row>
    <row r="48" spans="1:32" ht="15" customHeight="1">
      <c r="A48" s="55" t="s">
        <v>1319</v>
      </c>
      <c r="B48" s="149">
        <f>IF(Sheet2!$AF$28=1,"",VLOOKUP(Sheet2!$AF$28,Sheet2!$G$2:$J$209,4,FALSE))</f>
      </c>
      <c r="C48" s="150"/>
      <c r="D48" s="150"/>
      <c r="E48" s="150"/>
      <c r="F48" s="150"/>
      <c r="G48" s="150"/>
      <c r="H48" s="150"/>
      <c r="I48" s="150"/>
      <c r="J48" s="151"/>
      <c r="K48" s="14"/>
      <c r="L48" s="14"/>
      <c r="M48" s="14"/>
      <c r="N48" s="29"/>
      <c r="O48" s="14"/>
      <c r="P48" s="152"/>
      <c r="Q48" s="153"/>
      <c r="R48" s="154"/>
      <c r="S48" s="17"/>
      <c r="T48" s="123"/>
      <c r="U48" s="124"/>
      <c r="V48" s="124"/>
      <c r="W48" s="125"/>
      <c r="X48" s="14"/>
      <c r="Y48" s="146">
        <f>T48*P48</f>
        <v>0</v>
      </c>
      <c r="Z48" s="147"/>
      <c r="AA48" s="147"/>
      <c r="AB48" s="148"/>
      <c r="AF48" s="13">
        <v>1</v>
      </c>
    </row>
    <row r="49" spans="1:28" ht="4.5" customHeight="1">
      <c r="A49" s="56"/>
      <c r="B49" s="67"/>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5"/>
    </row>
    <row r="50" spans="1:28" ht="15" customHeight="1">
      <c r="A50" s="53"/>
      <c r="B50" s="14"/>
      <c r="C50" s="32" t="s">
        <v>1615</v>
      </c>
      <c r="D50" s="113"/>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5"/>
    </row>
    <row r="51" spans="1:28" ht="4.5" customHeight="1">
      <c r="A51" s="56"/>
      <c r="B51" s="17"/>
      <c r="C51" s="17"/>
      <c r="D51" s="17"/>
      <c r="E51" s="17"/>
      <c r="F51" s="17"/>
      <c r="G51" s="17"/>
      <c r="H51" s="17"/>
      <c r="I51" s="17"/>
      <c r="J51" s="17"/>
      <c r="K51" s="17"/>
      <c r="L51" s="17"/>
      <c r="M51" s="17"/>
      <c r="N51" s="17"/>
      <c r="O51" s="17"/>
      <c r="P51" s="17"/>
      <c r="Q51" s="14"/>
      <c r="R51" s="14"/>
      <c r="S51" s="17"/>
      <c r="T51" s="17"/>
      <c r="U51" s="17"/>
      <c r="V51" s="17"/>
      <c r="W51" s="14"/>
      <c r="X51" s="14"/>
      <c r="Y51" s="14"/>
      <c r="Z51" s="14"/>
      <c r="AA51" s="14"/>
      <c r="AB51" s="15"/>
    </row>
    <row r="52" spans="1:32" ht="15" customHeight="1">
      <c r="A52" s="55" t="s">
        <v>1320</v>
      </c>
      <c r="B52" s="149">
        <f>IF(Sheet2!$AF$28=1,"",VLOOKUP(Sheet2!$AF$28,Sheet2!$G$2:$J$209,4,FALSE))</f>
      </c>
      <c r="C52" s="150"/>
      <c r="D52" s="150"/>
      <c r="E52" s="150"/>
      <c r="F52" s="150"/>
      <c r="G52" s="150"/>
      <c r="H52" s="150"/>
      <c r="I52" s="150"/>
      <c r="J52" s="151"/>
      <c r="K52" s="14"/>
      <c r="L52" s="14"/>
      <c r="M52" s="14"/>
      <c r="N52" s="29"/>
      <c r="O52" s="14"/>
      <c r="P52" s="152"/>
      <c r="Q52" s="153"/>
      <c r="R52" s="154"/>
      <c r="S52" s="17"/>
      <c r="T52" s="123"/>
      <c r="U52" s="124"/>
      <c r="V52" s="124"/>
      <c r="W52" s="125"/>
      <c r="X52" s="14"/>
      <c r="Y52" s="146">
        <f>T52*P52</f>
        <v>0</v>
      </c>
      <c r="Z52" s="147"/>
      <c r="AA52" s="147"/>
      <c r="AB52" s="148"/>
      <c r="AF52" s="13">
        <v>1</v>
      </c>
    </row>
    <row r="53" spans="1:28" ht="4.5" customHeight="1">
      <c r="A53" s="56"/>
      <c r="B53" s="67"/>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5"/>
    </row>
    <row r="54" spans="1:28" ht="15" customHeight="1">
      <c r="A54" s="53"/>
      <c r="B54" s="14"/>
      <c r="C54" s="32" t="s">
        <v>1615</v>
      </c>
      <c r="D54" s="113"/>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5"/>
    </row>
    <row r="55" spans="1:28" ht="4.5" customHeight="1">
      <c r="A55" s="56"/>
      <c r="B55" s="17"/>
      <c r="C55" s="17"/>
      <c r="D55" s="17"/>
      <c r="E55" s="17"/>
      <c r="F55" s="17"/>
      <c r="G55" s="17"/>
      <c r="H55" s="17"/>
      <c r="I55" s="17"/>
      <c r="J55" s="17"/>
      <c r="K55" s="17"/>
      <c r="L55" s="17"/>
      <c r="M55" s="17"/>
      <c r="N55" s="17"/>
      <c r="O55" s="17"/>
      <c r="P55" s="17"/>
      <c r="Q55" s="14"/>
      <c r="R55" s="14"/>
      <c r="S55" s="17"/>
      <c r="T55" s="17"/>
      <c r="U55" s="17"/>
      <c r="V55" s="17"/>
      <c r="W55" s="14"/>
      <c r="X55" s="14"/>
      <c r="Y55" s="14"/>
      <c r="Z55" s="14"/>
      <c r="AA55" s="14"/>
      <c r="AB55" s="15"/>
    </row>
    <row r="56" spans="1:28" ht="15" customHeight="1">
      <c r="A56" s="55" t="s">
        <v>1266</v>
      </c>
      <c r="B56" s="149">
        <f>IF(Sheet2!$AF$28=1,"",VLOOKUP(Sheet2!$AF$28,Sheet2!$G$2:$J$209,4,FALSE))</f>
      </c>
      <c r="C56" s="150"/>
      <c r="D56" s="150"/>
      <c r="E56" s="150"/>
      <c r="F56" s="150"/>
      <c r="G56" s="150"/>
      <c r="H56" s="150"/>
      <c r="I56" s="150"/>
      <c r="J56" s="151"/>
      <c r="K56" s="14"/>
      <c r="L56" s="14"/>
      <c r="M56" s="14"/>
      <c r="N56" s="29"/>
      <c r="O56" s="14"/>
      <c r="P56" s="152"/>
      <c r="Q56" s="153"/>
      <c r="R56" s="154"/>
      <c r="S56" s="17"/>
      <c r="T56" s="123"/>
      <c r="U56" s="124"/>
      <c r="V56" s="124"/>
      <c r="W56" s="125"/>
      <c r="X56" s="14"/>
      <c r="Y56" s="146">
        <f>T56*P56</f>
        <v>0</v>
      </c>
      <c r="Z56" s="147"/>
      <c r="AA56" s="147"/>
      <c r="AB56" s="148"/>
    </row>
    <row r="57" spans="1:28" ht="4.5" customHeight="1">
      <c r="A57" s="56"/>
      <c r="B57" s="67"/>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5"/>
    </row>
    <row r="58" spans="1:28" ht="15" customHeight="1">
      <c r="A58" s="53"/>
      <c r="B58" s="14"/>
      <c r="C58" s="32" t="s">
        <v>1615</v>
      </c>
      <c r="D58" s="113"/>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5"/>
    </row>
    <row r="59" spans="1:28" ht="4.5" customHeight="1">
      <c r="A59" s="56"/>
      <c r="B59" s="17"/>
      <c r="C59" s="17"/>
      <c r="D59" s="17"/>
      <c r="E59" s="17"/>
      <c r="F59" s="17"/>
      <c r="G59" s="17"/>
      <c r="H59" s="17"/>
      <c r="I59" s="17"/>
      <c r="J59" s="17"/>
      <c r="K59" s="17"/>
      <c r="L59" s="17"/>
      <c r="M59" s="17"/>
      <c r="N59" s="17"/>
      <c r="O59" s="17"/>
      <c r="P59" s="17"/>
      <c r="Q59" s="14"/>
      <c r="R59" s="14"/>
      <c r="S59" s="17"/>
      <c r="T59" s="17"/>
      <c r="U59" s="17"/>
      <c r="V59" s="17"/>
      <c r="W59" s="14"/>
      <c r="X59" s="14"/>
      <c r="Y59" s="14"/>
      <c r="Z59" s="14"/>
      <c r="AA59" s="14"/>
      <c r="AB59" s="15"/>
    </row>
    <row r="60" spans="1:28" ht="15" customHeight="1">
      <c r="A60" s="55" t="s">
        <v>1267</v>
      </c>
      <c r="B60" s="149">
        <f>IF(Sheet2!$AF$28=1,"",VLOOKUP(Sheet2!$AF$28,Sheet2!$G$2:$J$209,4,FALSE))</f>
      </c>
      <c r="C60" s="150"/>
      <c r="D60" s="150"/>
      <c r="E60" s="150"/>
      <c r="F60" s="150"/>
      <c r="G60" s="150"/>
      <c r="H60" s="150"/>
      <c r="I60" s="150"/>
      <c r="J60" s="151"/>
      <c r="K60" s="14"/>
      <c r="L60" s="14"/>
      <c r="M60" s="14"/>
      <c r="N60" s="29"/>
      <c r="O60" s="14"/>
      <c r="P60" s="152"/>
      <c r="Q60" s="155"/>
      <c r="R60" s="156"/>
      <c r="S60" s="17"/>
      <c r="T60" s="123"/>
      <c r="U60" s="173"/>
      <c r="V60" s="173"/>
      <c r="W60" s="174"/>
      <c r="X60" s="14"/>
      <c r="Y60" s="146">
        <f>T60*P60</f>
        <v>0</v>
      </c>
      <c r="Z60" s="147"/>
      <c r="AA60" s="147"/>
      <c r="AB60" s="148"/>
    </row>
    <row r="61" spans="1:28" ht="4.5" customHeight="1">
      <c r="A61" s="56"/>
      <c r="B61" s="67"/>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5"/>
    </row>
    <row r="62" spans="1:28" ht="15" customHeight="1">
      <c r="A62" s="53"/>
      <c r="B62" s="14"/>
      <c r="C62" s="32" t="s">
        <v>1615</v>
      </c>
      <c r="D62" s="113"/>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5"/>
    </row>
    <row r="63" spans="1:28" ht="4.5" customHeight="1" thickBot="1">
      <c r="A63" s="56"/>
      <c r="B63" s="17"/>
      <c r="C63" s="17"/>
      <c r="D63" s="17"/>
      <c r="E63" s="17"/>
      <c r="F63" s="17"/>
      <c r="G63" s="17"/>
      <c r="H63" s="17"/>
      <c r="I63" s="17"/>
      <c r="J63" s="17"/>
      <c r="K63" s="17"/>
      <c r="L63" s="17"/>
      <c r="M63" s="17"/>
      <c r="N63" s="17"/>
      <c r="O63" s="17"/>
      <c r="P63" s="17"/>
      <c r="Q63" s="14"/>
      <c r="R63" s="14"/>
      <c r="S63" s="17"/>
      <c r="T63" s="17"/>
      <c r="U63" s="17"/>
      <c r="V63" s="17"/>
      <c r="W63" s="14"/>
      <c r="X63" s="14"/>
      <c r="Y63" s="14"/>
      <c r="Z63" s="14"/>
      <c r="AA63" s="14"/>
      <c r="AB63" s="15"/>
    </row>
    <row r="64" spans="1:28" ht="15" customHeight="1" thickBot="1">
      <c r="A64" s="57" t="s">
        <v>2068</v>
      </c>
      <c r="B64" s="33"/>
      <c r="C64" s="33"/>
      <c r="D64" s="33"/>
      <c r="E64" s="33"/>
      <c r="F64" s="33"/>
      <c r="G64" s="33"/>
      <c r="H64" s="33"/>
      <c r="I64" s="33"/>
      <c r="J64" s="33"/>
      <c r="K64" s="33"/>
      <c r="L64" s="33"/>
      <c r="M64" s="33"/>
      <c r="N64" s="175" t="s">
        <v>1684</v>
      </c>
      <c r="O64" s="176"/>
      <c r="P64" s="176"/>
      <c r="Q64" s="176"/>
      <c r="R64" s="176"/>
      <c r="S64" s="176"/>
      <c r="T64" s="176"/>
      <c r="U64" s="176"/>
      <c r="V64" s="176"/>
      <c r="W64" s="176"/>
      <c r="X64" s="177"/>
      <c r="Y64" s="110">
        <f>Y28+Y32+Y36+Y40+Y44+Y48+Y60+Y52</f>
        <v>0</v>
      </c>
      <c r="Z64" s="111"/>
      <c r="AA64" s="111"/>
      <c r="AB64" s="112"/>
    </row>
    <row r="65" spans="1:28" ht="4.5" customHeight="1">
      <c r="A65" s="5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5"/>
    </row>
    <row r="66" spans="1:28" ht="15" customHeight="1">
      <c r="A66" s="52"/>
      <c r="B66" s="34"/>
      <c r="C66" s="34"/>
      <c r="D66" s="34"/>
      <c r="E66" s="34"/>
      <c r="F66" s="157" t="s">
        <v>1618</v>
      </c>
      <c r="G66" s="158"/>
      <c r="H66" s="165"/>
      <c r="I66" s="29"/>
      <c r="J66" s="157" t="s">
        <v>1689</v>
      </c>
      <c r="K66" s="158"/>
      <c r="L66" s="165"/>
      <c r="M66" s="29"/>
      <c r="N66" s="157" t="s">
        <v>1619</v>
      </c>
      <c r="O66" s="158"/>
      <c r="P66" s="158"/>
      <c r="Q66" s="172"/>
      <c r="R66" s="29"/>
      <c r="S66" s="157" t="s">
        <v>1620</v>
      </c>
      <c r="T66" s="158"/>
      <c r="U66" s="158"/>
      <c r="V66" s="158"/>
      <c r="W66" s="165"/>
      <c r="X66" s="29"/>
      <c r="Y66" s="157" t="s">
        <v>1621</v>
      </c>
      <c r="Z66" s="158"/>
      <c r="AA66" s="158"/>
      <c r="AB66" s="165"/>
    </row>
    <row r="67" spans="1:28" ht="4.5" customHeight="1">
      <c r="A67" s="52"/>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5"/>
    </row>
    <row r="68" spans="1:28" ht="15" customHeight="1">
      <c r="A68" s="119" t="s">
        <v>1268</v>
      </c>
      <c r="B68" s="120"/>
      <c r="C68" s="120"/>
      <c r="D68" s="120"/>
      <c r="E68" s="121"/>
      <c r="F68" s="157">
        <f>IF(F8=0,"",F8)</f>
      </c>
      <c r="G68" s="158"/>
      <c r="H68" s="165"/>
      <c r="I68" s="35"/>
      <c r="J68" s="157">
        <f>IF(Sheet2!$AF$28=1,"",VLOOKUP(Sheet2!$AF$28,Sheet2!$G$2:$I$209,2,FALSE))</f>
      </c>
      <c r="K68" s="158"/>
      <c r="L68" s="165"/>
      <c r="M68" s="35"/>
      <c r="N68" s="152"/>
      <c r="O68" s="160"/>
      <c r="P68" s="160"/>
      <c r="Q68" s="161"/>
      <c r="R68" s="17"/>
      <c r="S68" s="169"/>
      <c r="T68" s="170"/>
      <c r="U68" s="170"/>
      <c r="V68" s="170"/>
      <c r="W68" s="171"/>
      <c r="X68" s="35"/>
      <c r="Y68" s="166">
        <f>Y64-S68</f>
        <v>0</v>
      </c>
      <c r="Z68" s="167"/>
      <c r="AA68" s="167"/>
      <c r="AB68" s="168"/>
    </row>
    <row r="69" spans="1:28" ht="4.5" customHeight="1">
      <c r="A69" s="55"/>
      <c r="B69" s="42"/>
      <c r="C69" s="42"/>
      <c r="D69" s="42"/>
      <c r="E69" s="42"/>
      <c r="F69" s="35"/>
      <c r="G69" s="35"/>
      <c r="H69" s="35"/>
      <c r="I69" s="35"/>
      <c r="J69" s="35"/>
      <c r="K69" s="35"/>
      <c r="L69" s="35"/>
      <c r="M69" s="35"/>
      <c r="N69" s="35"/>
      <c r="O69" s="35"/>
      <c r="P69" s="35"/>
      <c r="Q69" s="35"/>
      <c r="R69" s="35"/>
      <c r="S69" s="35"/>
      <c r="T69" s="35"/>
      <c r="U69" s="35"/>
      <c r="V69" s="35"/>
      <c r="W69" s="35"/>
      <c r="X69" s="35"/>
      <c r="Y69" s="44"/>
      <c r="Z69" s="44"/>
      <c r="AA69" s="44"/>
      <c r="AB69" s="45"/>
    </row>
    <row r="70" spans="1:28" ht="15" customHeight="1">
      <c r="A70" s="55" t="s">
        <v>1545</v>
      </c>
      <c r="B70" s="42"/>
      <c r="C70" s="42"/>
      <c r="D70" s="42"/>
      <c r="E70" s="43"/>
      <c r="F70" s="152"/>
      <c r="G70" s="155"/>
      <c r="H70" s="156"/>
      <c r="I70" s="35"/>
      <c r="J70" s="157">
        <f>IF(Sheet2!$AF$28=1,"",VLOOKUP(Sheet2!$AF$28,Sheet2!$G$2:$I$209,2,FALSE))</f>
      </c>
      <c r="K70" s="158"/>
      <c r="L70" s="165"/>
      <c r="M70" s="35"/>
      <c r="N70" s="152"/>
      <c r="O70" s="160"/>
      <c r="P70" s="160"/>
      <c r="Q70" s="161"/>
      <c r="R70" s="17"/>
      <c r="S70" s="169"/>
      <c r="T70" s="170"/>
      <c r="U70" s="170"/>
      <c r="V70" s="170"/>
      <c r="W70" s="171"/>
      <c r="X70" s="35"/>
      <c r="Y70" s="162">
        <f>Y68-S70</f>
        <v>0</v>
      </c>
      <c r="Z70" s="163"/>
      <c r="AA70" s="163"/>
      <c r="AB70" s="164"/>
    </row>
    <row r="71" spans="1:28" ht="4.5" customHeight="1">
      <c r="A71" s="55"/>
      <c r="B71" s="42"/>
      <c r="C71" s="42"/>
      <c r="D71" s="42"/>
      <c r="E71" s="42"/>
      <c r="F71" s="14"/>
      <c r="G71" s="14"/>
      <c r="H71" s="14"/>
      <c r="I71" s="14"/>
      <c r="J71" s="14"/>
      <c r="K71" s="14"/>
      <c r="L71" s="14"/>
      <c r="M71" s="14"/>
      <c r="N71" s="14"/>
      <c r="O71" s="14"/>
      <c r="P71" s="14"/>
      <c r="Q71" s="14"/>
      <c r="R71" s="14"/>
      <c r="S71" s="14"/>
      <c r="T71" s="14"/>
      <c r="U71" s="14"/>
      <c r="V71" s="14"/>
      <c r="W71" s="14"/>
      <c r="X71" s="14"/>
      <c r="Y71" s="46"/>
      <c r="Z71" s="46"/>
      <c r="AA71" s="46"/>
      <c r="AB71" s="47"/>
    </row>
    <row r="72" spans="1:28" ht="15" customHeight="1">
      <c r="A72" s="55" t="s">
        <v>1546</v>
      </c>
      <c r="B72" s="42"/>
      <c r="C72" s="42"/>
      <c r="D72" s="42"/>
      <c r="E72" s="43"/>
      <c r="F72" s="152"/>
      <c r="G72" s="155"/>
      <c r="H72" s="156"/>
      <c r="I72" s="35"/>
      <c r="J72" s="157">
        <f>IF(Sheet2!$AF$28=1,"",VLOOKUP(Sheet2!$AF$28,Sheet2!$G$2:$I$209,2,FALSE))</f>
      </c>
      <c r="K72" s="158"/>
      <c r="L72" s="159"/>
      <c r="M72" s="35"/>
      <c r="N72" s="152"/>
      <c r="O72" s="160"/>
      <c r="P72" s="160"/>
      <c r="Q72" s="161"/>
      <c r="R72" s="17"/>
      <c r="S72" s="169"/>
      <c r="T72" s="170"/>
      <c r="U72" s="170"/>
      <c r="V72" s="170"/>
      <c r="W72" s="171"/>
      <c r="X72" s="35"/>
      <c r="Y72" s="162">
        <f>Y70-S72</f>
        <v>0</v>
      </c>
      <c r="Z72" s="163"/>
      <c r="AA72" s="163"/>
      <c r="AB72" s="164"/>
    </row>
    <row r="73" spans="1:28" ht="4.5" customHeight="1">
      <c r="A73" s="55"/>
      <c r="B73" s="42"/>
      <c r="C73" s="42"/>
      <c r="D73" s="42"/>
      <c r="E73" s="42"/>
      <c r="F73" s="35"/>
      <c r="G73" s="35"/>
      <c r="H73" s="35"/>
      <c r="I73" s="35"/>
      <c r="J73" s="35"/>
      <c r="K73" s="35"/>
      <c r="L73" s="35"/>
      <c r="M73" s="35"/>
      <c r="N73" s="35"/>
      <c r="O73" s="35"/>
      <c r="P73" s="35"/>
      <c r="Q73" s="35"/>
      <c r="R73" s="35"/>
      <c r="S73" s="35"/>
      <c r="T73" s="35"/>
      <c r="U73" s="35"/>
      <c r="V73" s="35"/>
      <c r="W73" s="35"/>
      <c r="X73" s="35"/>
      <c r="Y73" s="44"/>
      <c r="Z73" s="44"/>
      <c r="AA73" s="44"/>
      <c r="AB73" s="45"/>
    </row>
    <row r="74" spans="1:28" ht="30" customHeight="1" thickBot="1">
      <c r="A74" s="55"/>
      <c r="B74" s="105"/>
      <c r="C74" s="105"/>
      <c r="D74" s="105"/>
      <c r="E74" s="105"/>
      <c r="F74" s="105"/>
      <c r="G74" s="105"/>
      <c r="H74" s="105"/>
      <c r="I74" s="105"/>
      <c r="J74" s="105"/>
      <c r="K74" s="105"/>
      <c r="L74" s="105"/>
      <c r="M74" s="105"/>
      <c r="N74" s="14"/>
      <c r="O74" s="105"/>
      <c r="P74" s="105"/>
      <c r="Q74" s="105"/>
      <c r="R74" s="105"/>
      <c r="S74" s="105"/>
      <c r="T74" s="105"/>
      <c r="U74" s="105"/>
      <c r="V74" s="105"/>
      <c r="W74" s="105"/>
      <c r="X74" s="105"/>
      <c r="Y74" s="105"/>
      <c r="Z74" s="105"/>
      <c r="AA74" s="105"/>
      <c r="AB74" s="106"/>
    </row>
    <row r="75" spans="1:28" ht="24" customHeight="1">
      <c r="A75" s="92"/>
      <c r="B75" s="94" t="s">
        <v>1682</v>
      </c>
      <c r="C75" s="17"/>
      <c r="D75" s="95"/>
      <c r="E75" s="17"/>
      <c r="F75" s="96"/>
      <c r="G75" s="96"/>
      <c r="H75" s="97"/>
      <c r="I75" s="97"/>
      <c r="J75" s="17"/>
      <c r="K75" s="17"/>
      <c r="L75" s="98" t="s">
        <v>1683</v>
      </c>
      <c r="N75" s="98"/>
      <c r="O75" s="94" t="s">
        <v>2496</v>
      </c>
      <c r="P75" s="94"/>
      <c r="Q75" s="14"/>
      <c r="R75" s="14"/>
      <c r="S75" s="17"/>
      <c r="T75" s="14"/>
      <c r="U75" s="14"/>
      <c r="V75" s="14"/>
      <c r="W75" s="14"/>
      <c r="X75" s="14"/>
      <c r="Y75" s="14"/>
      <c r="Z75" s="14"/>
      <c r="AA75" s="99" t="s">
        <v>1683</v>
      </c>
      <c r="AB75" s="100"/>
    </row>
    <row r="76" spans="1:28" ht="26.25" customHeight="1" thickBot="1">
      <c r="A76" s="52"/>
      <c r="B76" s="105"/>
      <c r="C76" s="105"/>
      <c r="D76" s="105"/>
      <c r="E76" s="105"/>
      <c r="F76" s="105"/>
      <c r="G76" s="105"/>
      <c r="H76" s="105"/>
      <c r="I76" s="105"/>
      <c r="J76" s="105"/>
      <c r="K76" s="105"/>
      <c r="L76" s="105"/>
      <c r="M76" s="105"/>
      <c r="N76" s="14"/>
      <c r="O76" s="105"/>
      <c r="P76" s="105"/>
      <c r="Q76" s="105"/>
      <c r="R76" s="105"/>
      <c r="S76" s="105"/>
      <c r="T76" s="105"/>
      <c r="U76" s="105"/>
      <c r="V76" s="105"/>
      <c r="W76" s="105"/>
      <c r="X76" s="105"/>
      <c r="Y76" s="105"/>
      <c r="Z76" s="105"/>
      <c r="AA76" s="105"/>
      <c r="AB76" s="106"/>
    </row>
    <row r="77" spans="1:28" ht="18.75" customHeight="1">
      <c r="A77" s="88" t="s">
        <v>2495</v>
      </c>
      <c r="B77" s="6" t="s">
        <v>2498</v>
      </c>
      <c r="C77" s="36"/>
      <c r="D77" s="7"/>
      <c r="E77" s="36"/>
      <c r="F77" s="8"/>
      <c r="G77" s="8"/>
      <c r="H77" s="9"/>
      <c r="I77" s="9"/>
      <c r="J77" s="36"/>
      <c r="K77" s="10"/>
      <c r="L77" s="101" t="s">
        <v>1683</v>
      </c>
      <c r="M77" s="102"/>
      <c r="N77" s="101"/>
      <c r="O77" s="103" t="s">
        <v>2497</v>
      </c>
      <c r="P77" s="10"/>
      <c r="Q77" s="37"/>
      <c r="R77" s="37"/>
      <c r="S77" s="36"/>
      <c r="T77" s="37"/>
      <c r="U77" s="37"/>
      <c r="V77" s="37"/>
      <c r="W77" s="37"/>
      <c r="X77" s="37"/>
      <c r="Y77" s="37"/>
      <c r="Z77" s="37"/>
      <c r="AA77" s="11"/>
      <c r="AB77" s="12"/>
    </row>
    <row r="78" spans="1:28" ht="15" customHeight="1" hidden="1">
      <c r="A78" s="59"/>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row>
    <row r="79" ht="15" customHeight="1" hidden="1"/>
    <row r="80" ht="15" customHeight="1" hidden="1"/>
    <row r="81" ht="15" customHeight="1" hidden="1"/>
    <row r="82" ht="15" customHeight="1" hidden="1"/>
    <row r="83" ht="15" customHeight="1" hidden="1"/>
    <row r="84" ht="15" customHeight="1" hidden="1"/>
    <row r="85" ht="15" customHeight="1" hidden="1"/>
    <row r="86" ht="15" customHeight="1" hidden="1"/>
    <row r="87" ht="15" customHeight="1" hidden="1"/>
    <row r="88" ht="15" customHeight="1" hidden="1"/>
    <row r="89" ht="15" customHeight="1" hidden="1"/>
    <row r="90" ht="15" customHeight="1" hidden="1"/>
    <row r="91" ht="15" customHeight="1" hidden="1"/>
    <row r="92" ht="15" customHeight="1" hidden="1"/>
  </sheetData>
  <sheetProtection selectLockedCells="1"/>
  <mergeCells count="100">
    <mergeCell ref="Y48:AB48"/>
    <mergeCell ref="D50:AB50"/>
    <mergeCell ref="Z24:AA24"/>
    <mergeCell ref="Y26:AB26"/>
    <mergeCell ref="T28:W28"/>
    <mergeCell ref="Y28:AB28"/>
    <mergeCell ref="P28:R28"/>
    <mergeCell ref="P32:R32"/>
    <mergeCell ref="T40:W40"/>
    <mergeCell ref="D42:AB42"/>
    <mergeCell ref="Z20:AB20"/>
    <mergeCell ref="D16:L16"/>
    <mergeCell ref="D20:M20"/>
    <mergeCell ref="T16:AB16"/>
    <mergeCell ref="Z22:AB22"/>
    <mergeCell ref="Y14:AB14"/>
    <mergeCell ref="B40:J40"/>
    <mergeCell ref="B36:J36"/>
    <mergeCell ref="T10:AB10"/>
    <mergeCell ref="Z8:AB8"/>
    <mergeCell ref="X8:Y8"/>
    <mergeCell ref="Q24:S24"/>
    <mergeCell ref="V24:X24"/>
    <mergeCell ref="D14:T14"/>
    <mergeCell ref="T32:W32"/>
    <mergeCell ref="Y32:AB32"/>
    <mergeCell ref="D30:AB30"/>
    <mergeCell ref="D22:M22"/>
    <mergeCell ref="S72:W72"/>
    <mergeCell ref="Y70:AB70"/>
    <mergeCell ref="Y66:AB66"/>
    <mergeCell ref="Y40:AB40"/>
    <mergeCell ref="N64:X64"/>
    <mergeCell ref="S70:W70"/>
    <mergeCell ref="B44:J44"/>
    <mergeCell ref="N68:Q68"/>
    <mergeCell ref="T60:W60"/>
    <mergeCell ref="P60:R60"/>
    <mergeCell ref="P48:R48"/>
    <mergeCell ref="T48:W48"/>
    <mergeCell ref="B48:J48"/>
    <mergeCell ref="B52:J52"/>
    <mergeCell ref="T44:W44"/>
    <mergeCell ref="Y44:AB44"/>
    <mergeCell ref="N66:Q66"/>
    <mergeCell ref="S66:W66"/>
    <mergeCell ref="D58:AB58"/>
    <mergeCell ref="P52:R52"/>
    <mergeCell ref="T52:W52"/>
    <mergeCell ref="D54:AB54"/>
    <mergeCell ref="F66:H66"/>
    <mergeCell ref="J66:L66"/>
    <mergeCell ref="Y72:AB72"/>
    <mergeCell ref="J70:L70"/>
    <mergeCell ref="Y68:AB68"/>
    <mergeCell ref="F70:H70"/>
    <mergeCell ref="J68:L68"/>
    <mergeCell ref="F68:H68"/>
    <mergeCell ref="N70:Q70"/>
    <mergeCell ref="S68:W68"/>
    <mergeCell ref="B76:M76"/>
    <mergeCell ref="O76:AB76"/>
    <mergeCell ref="P36:R36"/>
    <mergeCell ref="B56:J56"/>
    <mergeCell ref="P56:R56"/>
    <mergeCell ref="T56:W56"/>
    <mergeCell ref="Y56:AB56"/>
    <mergeCell ref="F72:H72"/>
    <mergeCell ref="J72:L72"/>
    <mergeCell ref="N72:Q72"/>
    <mergeCell ref="D62:AB62"/>
    <mergeCell ref="Y60:AB60"/>
    <mergeCell ref="Y36:AB36"/>
    <mergeCell ref="B32:J32"/>
    <mergeCell ref="D34:AB34"/>
    <mergeCell ref="Y52:AB52"/>
    <mergeCell ref="P40:R40"/>
    <mergeCell ref="D46:AB46"/>
    <mergeCell ref="B60:J60"/>
    <mergeCell ref="P44:R44"/>
    <mergeCell ref="A1:H2"/>
    <mergeCell ref="K1:T1"/>
    <mergeCell ref="K2:T2"/>
    <mergeCell ref="T8:V8"/>
    <mergeCell ref="A18:AB18"/>
    <mergeCell ref="Z1:AB1"/>
    <mergeCell ref="T4:AB4"/>
    <mergeCell ref="D4:G4"/>
    <mergeCell ref="D6:M6"/>
    <mergeCell ref="T6:AB6"/>
    <mergeCell ref="B74:M74"/>
    <mergeCell ref="O74:AB74"/>
    <mergeCell ref="F8:I8"/>
    <mergeCell ref="Y64:AB64"/>
    <mergeCell ref="D38:AB38"/>
    <mergeCell ref="D24:M24"/>
    <mergeCell ref="A68:E68"/>
    <mergeCell ref="P26:R26"/>
    <mergeCell ref="T26:W26"/>
    <mergeCell ref="T36:W36"/>
  </mergeCells>
  <printOptions horizontalCentered="1" verticalCentered="1"/>
  <pageMargins left="0.25" right="0.25" top="0.25" bottom="0.25" header="0.5" footer="0.5"/>
  <pageSetup fitToHeight="1" fitToWidth="1" horizontalDpi="600" verticalDpi="600" orientation="portrait" scale="95"/>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77"/>
  <sheetViews>
    <sheetView zoomScalePageLayoutView="0" workbookViewId="0" topLeftCell="A1">
      <selection activeCell="C45" sqref="C45"/>
    </sheetView>
  </sheetViews>
  <sheetFormatPr defaultColWidth="0" defaultRowHeight="12.75" zeroHeight="1"/>
  <cols>
    <col min="1" max="1" width="0.85546875" style="3" customWidth="1"/>
    <col min="2" max="2" width="12.28125" style="1" customWidth="1"/>
    <col min="3" max="3" width="50.7109375" style="1" customWidth="1"/>
    <col min="4" max="4" width="0.85546875" style="3" customWidth="1"/>
    <col min="5" max="16384" width="0" style="1" hidden="1" customWidth="1"/>
  </cols>
  <sheetData>
    <row r="1" spans="2:3" ht="12.75">
      <c r="B1" s="3"/>
      <c r="C1" s="3"/>
    </row>
    <row r="2" spans="2:3" ht="12.75">
      <c r="B2" s="197" t="s">
        <v>1217</v>
      </c>
      <c r="C2" s="197"/>
    </row>
    <row r="3" spans="2:3" ht="12.75">
      <c r="B3" s="198"/>
      <c r="C3" s="198"/>
    </row>
    <row r="4" s="3" customFormat="1" ht="12.75" customHeight="1"/>
    <row r="5" spans="2:3" ht="12.75">
      <c r="B5" s="197" t="s">
        <v>2193</v>
      </c>
      <c r="C5" s="197"/>
    </row>
    <row r="6" ht="12.75"/>
    <row r="7" spans="2:3" ht="12.75">
      <c r="B7" s="1" t="s">
        <v>1622</v>
      </c>
      <c r="C7" s="68"/>
    </row>
    <row r="8" ht="7.5" customHeight="1"/>
    <row r="9" spans="2:3" ht="12.75">
      <c r="B9" s="1" t="s">
        <v>1623</v>
      </c>
      <c r="C9" s="68"/>
    </row>
    <row r="10" spans="2:3" ht="12.75">
      <c r="B10" s="1" t="s">
        <v>1624</v>
      </c>
      <c r="C10" s="68"/>
    </row>
    <row r="11" spans="1:4" s="2" customFormat="1" ht="60" customHeight="1">
      <c r="A11" s="4"/>
      <c r="B11" s="2" t="s">
        <v>1615</v>
      </c>
      <c r="C11" s="69"/>
      <c r="D11" s="4"/>
    </row>
    <row r="12" spans="1:4" s="5" customFormat="1" ht="7.5" customHeight="1">
      <c r="A12" s="3"/>
      <c r="D12" s="3"/>
    </row>
    <row r="13" spans="2:3" ht="12.75">
      <c r="B13" s="1" t="s">
        <v>1625</v>
      </c>
      <c r="C13" s="68"/>
    </row>
    <row r="14" s="3" customFormat="1" ht="12.75"/>
    <row r="15" spans="2:3" ht="12.75">
      <c r="B15" s="197" t="s">
        <v>2194</v>
      </c>
      <c r="C15" s="197"/>
    </row>
    <row r="16" ht="12.75"/>
    <row r="17" spans="2:3" ht="12.75">
      <c r="B17" s="1" t="s">
        <v>1622</v>
      </c>
      <c r="C17" s="68"/>
    </row>
    <row r="18" ht="7.5" customHeight="1"/>
    <row r="19" spans="2:3" ht="12.75">
      <c r="B19" s="1" t="s">
        <v>1623</v>
      </c>
      <c r="C19" s="68"/>
    </row>
    <row r="20" spans="2:3" ht="12.75">
      <c r="B20" s="1" t="s">
        <v>1624</v>
      </c>
      <c r="C20" s="68"/>
    </row>
    <row r="21" spans="1:4" s="2" customFormat="1" ht="60" customHeight="1">
      <c r="A21" s="4"/>
      <c r="B21" s="2" t="s">
        <v>1615</v>
      </c>
      <c r="C21" s="69"/>
      <c r="D21" s="4"/>
    </row>
    <row r="22" ht="7.5" customHeight="1"/>
    <row r="23" spans="2:3" ht="12.75">
      <c r="B23" s="1" t="s">
        <v>1625</v>
      </c>
      <c r="C23" s="68"/>
    </row>
    <row r="24" s="3" customFormat="1" ht="12.75"/>
    <row r="25" spans="2:3" ht="12.75">
      <c r="B25" s="197" t="s">
        <v>2195</v>
      </c>
      <c r="C25" s="197"/>
    </row>
    <row r="26" ht="12.75"/>
    <row r="27" spans="2:3" ht="12.75">
      <c r="B27" s="1" t="s">
        <v>1622</v>
      </c>
      <c r="C27" s="68"/>
    </row>
    <row r="28" ht="7.5" customHeight="1"/>
    <row r="29" spans="2:3" ht="12.75">
      <c r="B29" s="1" t="s">
        <v>1623</v>
      </c>
      <c r="C29" s="68"/>
    </row>
    <row r="30" spans="2:3" ht="12.75">
      <c r="B30" s="1" t="s">
        <v>1624</v>
      </c>
      <c r="C30" s="68"/>
    </row>
    <row r="31" spans="1:4" s="2" customFormat="1" ht="60" customHeight="1">
      <c r="A31" s="4"/>
      <c r="B31" s="2" t="s">
        <v>1615</v>
      </c>
      <c r="C31" s="69"/>
      <c r="D31" s="4"/>
    </row>
    <row r="32" ht="7.5" customHeight="1"/>
    <row r="33" spans="2:3" ht="12.75">
      <c r="B33" s="1" t="s">
        <v>1625</v>
      </c>
      <c r="C33" s="68"/>
    </row>
    <row r="34" s="3" customFormat="1" ht="12.75"/>
    <row r="35" spans="2:3" ht="12.75">
      <c r="B35" s="197" t="s">
        <v>2196</v>
      </c>
      <c r="C35" s="197"/>
    </row>
    <row r="36" ht="12.75"/>
    <row r="37" spans="2:3" ht="12.75">
      <c r="B37" s="1" t="s">
        <v>1622</v>
      </c>
      <c r="C37" s="68"/>
    </row>
    <row r="38" ht="7.5" customHeight="1"/>
    <row r="39" spans="2:3" ht="12.75">
      <c r="B39" s="1" t="s">
        <v>1623</v>
      </c>
      <c r="C39" s="68"/>
    </row>
    <row r="40" spans="2:3" ht="12.75">
      <c r="B40" s="1" t="s">
        <v>1624</v>
      </c>
      <c r="C40" s="68"/>
    </row>
    <row r="41" spans="1:4" s="2" customFormat="1" ht="60" customHeight="1">
      <c r="A41" s="4"/>
      <c r="B41" s="2" t="s">
        <v>1615</v>
      </c>
      <c r="C41" s="69"/>
      <c r="D41" s="4"/>
    </row>
    <row r="42" ht="7.5" customHeight="1"/>
    <row r="43" spans="2:3" ht="12.75">
      <c r="B43" s="1" t="s">
        <v>1625</v>
      </c>
      <c r="C43" s="68"/>
    </row>
    <row r="44" spans="2:3" ht="12.75">
      <c r="B44" s="3"/>
      <c r="C44" s="3"/>
    </row>
    <row r="45" spans="2:3" ht="12.75">
      <c r="B45" s="3"/>
      <c r="C45" s="3"/>
    </row>
    <row r="46" spans="2:3" ht="12.75">
      <c r="B46" s="197" t="s">
        <v>1323</v>
      </c>
      <c r="C46" s="197"/>
    </row>
    <row r="47" ht="12.75"/>
    <row r="48" spans="2:3" ht="12.75">
      <c r="B48" s="1" t="s">
        <v>1622</v>
      </c>
      <c r="C48" s="68"/>
    </row>
    <row r="49" ht="7.5" customHeight="1"/>
    <row r="50" spans="2:3" ht="12.75">
      <c r="B50" s="1" t="s">
        <v>1623</v>
      </c>
      <c r="C50" s="68"/>
    </row>
    <row r="51" spans="2:3" ht="12.75">
      <c r="B51" s="1" t="s">
        <v>1624</v>
      </c>
      <c r="C51" s="68"/>
    </row>
    <row r="52" spans="1:4" s="2" customFormat="1" ht="60" customHeight="1">
      <c r="A52" s="4"/>
      <c r="B52" s="2" t="s">
        <v>1615</v>
      </c>
      <c r="C52" s="69"/>
      <c r="D52" s="4"/>
    </row>
    <row r="53" ht="7.5" customHeight="1"/>
    <row r="54" spans="2:3" ht="12.75">
      <c r="B54" s="1" t="s">
        <v>1625</v>
      </c>
      <c r="C54" s="68"/>
    </row>
    <row r="55" spans="2:3" ht="12.75">
      <c r="B55" s="3"/>
      <c r="C55" s="3"/>
    </row>
    <row r="56" spans="2:3" ht="12.75">
      <c r="B56" s="197" t="s">
        <v>1322</v>
      </c>
      <c r="C56" s="197"/>
    </row>
    <row r="57" ht="12.75"/>
    <row r="58" spans="2:3" ht="12.75">
      <c r="B58" s="1" t="s">
        <v>1622</v>
      </c>
      <c r="C58" s="68"/>
    </row>
    <row r="59" ht="7.5" customHeight="1"/>
    <row r="60" spans="2:3" ht="12.75">
      <c r="B60" s="1" t="s">
        <v>1623</v>
      </c>
      <c r="C60" s="68"/>
    </row>
    <row r="61" spans="2:3" ht="12.75">
      <c r="B61" s="1" t="s">
        <v>1624</v>
      </c>
      <c r="C61" s="68"/>
    </row>
    <row r="62" spans="1:4" s="2" customFormat="1" ht="60" customHeight="1">
      <c r="A62" s="4"/>
      <c r="B62" s="2" t="s">
        <v>1615</v>
      </c>
      <c r="C62" s="69"/>
      <c r="D62" s="4"/>
    </row>
    <row r="63" ht="7.5" customHeight="1"/>
    <row r="64" spans="2:3" ht="12.75">
      <c r="B64" s="1" t="s">
        <v>1625</v>
      </c>
      <c r="C64" s="68"/>
    </row>
    <row r="65" spans="2:3" ht="12.75">
      <c r="B65" s="3"/>
      <c r="C65" s="3"/>
    </row>
    <row r="66" spans="2:3" ht="12.75">
      <c r="B66" s="197" t="s">
        <v>1321</v>
      </c>
      <c r="C66" s="197"/>
    </row>
    <row r="67" ht="12.75"/>
    <row r="68" spans="2:3" ht="12.75">
      <c r="B68" s="1" t="s">
        <v>1622</v>
      </c>
      <c r="C68" s="68"/>
    </row>
    <row r="69" ht="7.5" customHeight="1"/>
    <row r="70" spans="2:3" ht="12.75">
      <c r="B70" s="1" t="s">
        <v>1623</v>
      </c>
      <c r="C70" s="68"/>
    </row>
    <row r="71" spans="2:3" ht="12.75">
      <c r="B71" s="1" t="s">
        <v>1624</v>
      </c>
      <c r="C71" s="68"/>
    </row>
    <row r="72" spans="1:4" s="2" customFormat="1" ht="60" customHeight="1">
      <c r="A72" s="4"/>
      <c r="B72" s="2" t="s">
        <v>1615</v>
      </c>
      <c r="C72" s="69"/>
      <c r="D72" s="4"/>
    </row>
    <row r="73" ht="7.5" customHeight="1"/>
    <row r="74" spans="2:3" ht="12.75">
      <c r="B74" s="1" t="s">
        <v>1625</v>
      </c>
      <c r="C74" s="68"/>
    </row>
    <row r="75" spans="2:3" ht="12.75">
      <c r="B75" s="3"/>
      <c r="C75" s="3"/>
    </row>
    <row r="76" s="3" customFormat="1" ht="6" customHeight="1"/>
    <row r="77" spans="2:3" ht="12.75" hidden="1">
      <c r="B77" s="3"/>
      <c r="C77" s="3"/>
    </row>
  </sheetData>
  <sheetProtection/>
  <mergeCells count="9">
    <mergeCell ref="B56:C56"/>
    <mergeCell ref="B66:C66"/>
    <mergeCell ref="B35:C35"/>
    <mergeCell ref="B2:C2"/>
    <mergeCell ref="B3:C3"/>
    <mergeCell ref="B25:C25"/>
    <mergeCell ref="B15:C15"/>
    <mergeCell ref="B5:C5"/>
    <mergeCell ref="B46:C46"/>
  </mergeCells>
  <printOptions horizontalCentered="1" verticalCentered="1"/>
  <pageMargins left="0.75" right="0.75" top="0.5" bottom="0.25" header="0.5" footer="0.5"/>
  <pageSetup fitToHeight="2" fitToWidth="1" horizontalDpi="600" verticalDpi="600" orientation="portrait"/>
  <rowBreaks count="1" manualBreakCount="1">
    <brk id="4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AF951"/>
  <sheetViews>
    <sheetView zoomScalePageLayoutView="0" workbookViewId="0" topLeftCell="G127">
      <selection activeCell="G127" sqref="A1:IV16384"/>
    </sheetView>
  </sheetViews>
  <sheetFormatPr defaultColWidth="9.140625" defaultRowHeight="12.75"/>
  <cols>
    <col min="1" max="1" width="9.140625" style="61" customWidth="1"/>
    <col min="2" max="2" width="9.8515625" style="61" bestFit="1" customWidth="1"/>
    <col min="3" max="3" width="35.421875" style="61" bestFit="1" customWidth="1"/>
    <col min="4" max="4" width="42.8515625" style="61" bestFit="1" customWidth="1"/>
    <col min="5" max="5" width="9.140625" style="61" customWidth="1"/>
    <col min="6" max="6" width="49.7109375" style="61" bestFit="1" customWidth="1"/>
    <col min="7" max="8" width="9.140625" style="61" customWidth="1"/>
    <col min="9" max="9" width="42.140625" style="61" bestFit="1" customWidth="1"/>
    <col min="10" max="11" width="40.00390625" style="61" bestFit="1" customWidth="1"/>
    <col min="12" max="13" width="9.140625" style="61" customWidth="1"/>
    <col min="14" max="14" width="17.00390625" style="62" customWidth="1"/>
    <col min="15" max="15" width="16.140625" style="62" customWidth="1"/>
    <col min="16" max="31" width="9.140625" style="61" customWidth="1"/>
    <col min="32" max="32" width="4.00390625" style="66" customWidth="1"/>
    <col min="33" max="16384" width="9.140625" style="61" customWidth="1"/>
  </cols>
  <sheetData>
    <row r="1" spans="2:15" ht="12.75">
      <c r="B1" s="61" t="s">
        <v>1626</v>
      </c>
      <c r="F1" s="61" t="s">
        <v>1627</v>
      </c>
      <c r="J1" s="61" t="s">
        <v>1628</v>
      </c>
      <c r="M1" s="61" t="s">
        <v>1611</v>
      </c>
      <c r="O1" s="61" t="s">
        <v>1611</v>
      </c>
    </row>
    <row r="2" spans="1:13" ht="12.75">
      <c r="A2" s="61">
        <v>1</v>
      </c>
      <c r="D2" s="63" t="s">
        <v>2186</v>
      </c>
      <c r="F2" s="63" t="s">
        <v>2187</v>
      </c>
      <c r="G2" s="61">
        <v>1</v>
      </c>
      <c r="J2" s="63" t="s">
        <v>2188</v>
      </c>
      <c r="M2" s="61" t="s">
        <v>1498</v>
      </c>
    </row>
    <row r="3" spans="1:15" ht="12.75">
      <c r="A3" s="61">
        <v>2</v>
      </c>
      <c r="B3" s="86" t="s">
        <v>55</v>
      </c>
      <c r="C3" t="s">
        <v>1629</v>
      </c>
      <c r="D3" s="61" t="str">
        <f aca="true" t="shared" si="0" ref="D3:D34">CONCATENATE("",B3,"  ",C3)</f>
        <v>101100  President's Office</v>
      </c>
      <c r="F3" s="61" t="s">
        <v>1630</v>
      </c>
      <c r="G3" s="61">
        <v>2</v>
      </c>
      <c r="H3" s="61">
        <v>70105</v>
      </c>
      <c r="I3" s="61" t="s">
        <v>1631</v>
      </c>
      <c r="J3" s="61" t="str">
        <f>CONCATENATE(H3,"  ",I3)</f>
        <v>70105  Postage-Business Reply</v>
      </c>
      <c r="K3" s="61" t="s">
        <v>32</v>
      </c>
      <c r="M3" s="64" t="s">
        <v>1435</v>
      </c>
      <c r="N3" s="65" t="s">
        <v>1436</v>
      </c>
      <c r="O3" s="62" t="str">
        <f>CONCATENATE(M3," (",N3,")")</f>
        <v>EA (EACH)</v>
      </c>
    </row>
    <row r="4" spans="1:15" ht="12.75">
      <c r="A4" s="61">
        <v>3</v>
      </c>
      <c r="B4" s="86" t="s">
        <v>56</v>
      </c>
      <c r="C4" t="s">
        <v>1632</v>
      </c>
      <c r="D4" s="61" t="str">
        <f t="shared" si="0"/>
        <v>101101  President's Discretionary Fund</v>
      </c>
      <c r="F4" s="61" t="s">
        <v>1633</v>
      </c>
      <c r="G4" s="61">
        <v>3</v>
      </c>
      <c r="H4" s="61">
        <v>70110</v>
      </c>
      <c r="I4" s="61" t="s">
        <v>1634</v>
      </c>
      <c r="J4" s="61" t="str">
        <f aca="true" t="shared" si="1" ref="J4:J69">CONCATENATE(H4,"  ",I4)</f>
        <v>70110  Postage-Courier Service</v>
      </c>
      <c r="K4" s="61" t="s">
        <v>33</v>
      </c>
      <c r="M4" s="64" t="s">
        <v>1437</v>
      </c>
      <c r="N4" s="65" t="s">
        <v>1437</v>
      </c>
      <c r="O4" s="62" t="str">
        <f aca="true" t="shared" si="2" ref="O4:O38">CONCATENATE(M4," (",N4,")")</f>
        <v>BOX (BOX)</v>
      </c>
    </row>
    <row r="5" spans="1:15" ht="12.75">
      <c r="A5" s="61">
        <v>4</v>
      </c>
      <c r="B5" s="86" t="s">
        <v>57</v>
      </c>
      <c r="C5" t="s">
        <v>1635</v>
      </c>
      <c r="D5" s="61" t="str">
        <f t="shared" si="0"/>
        <v>101102  Alpha Sigma Nu Plaque Fund</v>
      </c>
      <c r="F5" s="61" t="s">
        <v>1636</v>
      </c>
      <c r="G5" s="61">
        <v>4</v>
      </c>
      <c r="H5" s="61">
        <v>70115</v>
      </c>
      <c r="I5" s="61" t="s">
        <v>1637</v>
      </c>
      <c r="J5" s="61" t="str">
        <f t="shared" si="1"/>
        <v>70115  Postage-Express Mail Service</v>
      </c>
      <c r="K5" s="61" t="s">
        <v>34</v>
      </c>
      <c r="M5" s="64" t="s">
        <v>1438</v>
      </c>
      <c r="N5" s="65" t="s">
        <v>1439</v>
      </c>
      <c r="O5" s="62" t="str">
        <f t="shared" si="2"/>
        <v>CM (CENTIMETER)</v>
      </c>
    </row>
    <row r="6" spans="1:15" ht="12.75">
      <c r="A6" s="61">
        <v>5</v>
      </c>
      <c r="B6" s="86" t="s">
        <v>58</v>
      </c>
      <c r="C6" t="s">
        <v>1638</v>
      </c>
      <c r="D6" s="61" t="str">
        <f t="shared" si="0"/>
        <v>101200  Secretary to Board of Trustees</v>
      </c>
      <c r="F6" s="61" t="s">
        <v>1639</v>
      </c>
      <c r="G6" s="61">
        <v>5</v>
      </c>
      <c r="H6" s="61">
        <v>70120</v>
      </c>
      <c r="I6" s="61" t="s">
        <v>1640</v>
      </c>
      <c r="J6" s="61" t="str">
        <f t="shared" si="1"/>
        <v>70120  Postage-Indicia Mail</v>
      </c>
      <c r="K6" s="61" t="s">
        <v>35</v>
      </c>
      <c r="M6" s="64" t="s">
        <v>1440</v>
      </c>
      <c r="N6" s="65" t="s">
        <v>1441</v>
      </c>
      <c r="O6" s="62" t="str">
        <f t="shared" si="2"/>
        <v>CON (CONTAINER)</v>
      </c>
    </row>
    <row r="7" spans="1:15" ht="12.75">
      <c r="A7" s="61">
        <v>6</v>
      </c>
      <c r="B7" s="86" t="s">
        <v>59</v>
      </c>
      <c r="C7" t="s">
        <v>1641</v>
      </c>
      <c r="D7" s="61" t="str">
        <f t="shared" si="0"/>
        <v>101201  Board of Trustees-Annual Trip</v>
      </c>
      <c r="F7" s="61" t="s">
        <v>1642</v>
      </c>
      <c r="G7" s="61">
        <v>6</v>
      </c>
      <c r="H7" s="61">
        <v>70125</v>
      </c>
      <c r="I7" s="61" t="s">
        <v>1643</v>
      </c>
      <c r="J7" s="61" t="str">
        <f t="shared" si="1"/>
        <v>70125  Postage-Metered Mail</v>
      </c>
      <c r="K7" s="61" t="s">
        <v>36</v>
      </c>
      <c r="M7" s="64" t="s">
        <v>1442</v>
      </c>
      <c r="N7" s="65" t="s">
        <v>1443</v>
      </c>
      <c r="O7" s="62" t="str">
        <f t="shared" si="2"/>
        <v>CS (CASE)</v>
      </c>
    </row>
    <row r="8" spans="1:32" ht="12.75">
      <c r="A8" s="61">
        <v>7</v>
      </c>
      <c r="B8" s="86" t="s">
        <v>60</v>
      </c>
      <c r="C8" t="s">
        <v>1644</v>
      </c>
      <c r="D8" s="61" t="str">
        <f t="shared" si="0"/>
        <v>101300  University Legal Counsel</v>
      </c>
      <c r="F8" s="61" t="s">
        <v>1645</v>
      </c>
      <c r="G8" s="61">
        <v>7</v>
      </c>
      <c r="H8" s="61">
        <v>70130</v>
      </c>
      <c r="I8" s="61" t="s">
        <v>1646</v>
      </c>
      <c r="J8" s="61" t="str">
        <f t="shared" si="1"/>
        <v>70130  Postage-Postage Due</v>
      </c>
      <c r="K8" s="61" t="s">
        <v>37</v>
      </c>
      <c r="M8" s="64" t="s">
        <v>1444</v>
      </c>
      <c r="N8" s="65" t="s">
        <v>1445</v>
      </c>
      <c r="O8" s="62" t="str">
        <f t="shared" si="2"/>
        <v>CTN (CARTON)</v>
      </c>
      <c r="AF8" s="66">
        <v>1</v>
      </c>
    </row>
    <row r="9" spans="1:15" ht="12.75">
      <c r="A9" s="61">
        <v>8</v>
      </c>
      <c r="B9" s="86" t="s">
        <v>61</v>
      </c>
      <c r="C9" t="s">
        <v>1647</v>
      </c>
      <c r="D9" s="61" t="str">
        <f t="shared" si="0"/>
        <v>101400  University Mission</v>
      </c>
      <c r="F9" s="61" t="s">
        <v>1648</v>
      </c>
      <c r="G9" s="61">
        <v>8</v>
      </c>
      <c r="H9" s="61">
        <v>70135</v>
      </c>
      <c r="I9" s="61" t="s">
        <v>1649</v>
      </c>
      <c r="J9" s="61" t="str">
        <f t="shared" si="1"/>
        <v>70135  Postage-Stamps</v>
      </c>
      <c r="K9" s="61" t="s">
        <v>38</v>
      </c>
      <c r="M9" s="64" t="s">
        <v>1446</v>
      </c>
      <c r="N9" s="65" t="s">
        <v>1447</v>
      </c>
      <c r="O9" s="62" t="str">
        <f t="shared" si="2"/>
        <v>DZ (DOZEN)</v>
      </c>
    </row>
    <row r="10" spans="1:15" ht="12.75">
      <c r="A10" s="61">
        <v>9</v>
      </c>
      <c r="B10" s="86" t="s">
        <v>62</v>
      </c>
      <c r="C10" t="s">
        <v>1650</v>
      </c>
      <c r="D10" s="61" t="str">
        <f t="shared" si="0"/>
        <v>101600  Accreditation</v>
      </c>
      <c r="F10" s="61" t="s">
        <v>1651</v>
      </c>
      <c r="G10" s="61">
        <v>9</v>
      </c>
      <c r="H10" s="61">
        <v>70140</v>
      </c>
      <c r="I10" s="61" t="s">
        <v>1652</v>
      </c>
      <c r="J10" s="61" t="str">
        <f t="shared" si="1"/>
        <v>70140  Postage-United Parcel Service</v>
      </c>
      <c r="K10" s="61" t="s">
        <v>39</v>
      </c>
      <c r="M10" s="64" t="s">
        <v>1448</v>
      </c>
      <c r="N10" s="65" t="s">
        <v>1449</v>
      </c>
      <c r="O10" s="62" t="str">
        <f t="shared" si="2"/>
        <v>FT (FOOT)</v>
      </c>
    </row>
    <row r="11" spans="1:15" ht="12.75">
      <c r="A11" s="61">
        <v>10</v>
      </c>
      <c r="B11" s="86" t="s">
        <v>63</v>
      </c>
      <c r="C11" t="s">
        <v>64</v>
      </c>
      <c r="D11" s="61" t="str">
        <f t="shared" si="0"/>
        <v>109100  President-General Administration</v>
      </c>
      <c r="F11" s="61" t="s">
        <v>1653</v>
      </c>
      <c r="G11" s="61">
        <v>10</v>
      </c>
      <c r="H11" s="61">
        <v>70199</v>
      </c>
      <c r="I11" s="61" t="s">
        <v>1654</v>
      </c>
      <c r="J11" s="61" t="str">
        <f t="shared" si="1"/>
        <v>70199  Postage-Other</v>
      </c>
      <c r="K11" s="61" t="s">
        <v>40</v>
      </c>
      <c r="M11" s="64" t="s">
        <v>1450</v>
      </c>
      <c r="N11" s="65" t="s">
        <v>1451</v>
      </c>
      <c r="O11" s="62" t="str">
        <f t="shared" si="2"/>
        <v>GAL (GALLON)</v>
      </c>
    </row>
    <row r="12" spans="1:15" ht="12.75">
      <c r="A12" s="61">
        <v>11</v>
      </c>
      <c r="B12" s="86" t="s">
        <v>65</v>
      </c>
      <c r="C12" t="s">
        <v>66</v>
      </c>
      <c r="D12" s="61" t="str">
        <f t="shared" si="0"/>
        <v>109300  President-IT Services</v>
      </c>
      <c r="F12" s="61" t="s">
        <v>1655</v>
      </c>
      <c r="G12" s="61">
        <v>11</v>
      </c>
      <c r="H12" s="61">
        <v>70205</v>
      </c>
      <c r="I12" s="61" t="s">
        <v>1656</v>
      </c>
      <c r="J12" s="61" t="str">
        <f t="shared" si="1"/>
        <v>70205  Supplies-Athletic</v>
      </c>
      <c r="K12" s="61" t="s">
        <v>41</v>
      </c>
      <c r="M12" s="64" t="s">
        <v>1452</v>
      </c>
      <c r="N12" s="65" t="s">
        <v>1453</v>
      </c>
      <c r="O12" s="62" t="str">
        <f t="shared" si="2"/>
        <v>GM (GRAM)</v>
      </c>
    </row>
    <row r="13" spans="1:15" ht="12.75">
      <c r="A13" s="61">
        <v>12</v>
      </c>
      <c r="B13" s="86" t="s">
        <v>67</v>
      </c>
      <c r="C13" t="s">
        <v>68</v>
      </c>
      <c r="D13" s="61" t="str">
        <f t="shared" si="0"/>
        <v>109500  President-Depreciation</v>
      </c>
      <c r="F13" s="61" t="s">
        <v>1657</v>
      </c>
      <c r="G13" s="61">
        <v>12</v>
      </c>
      <c r="H13" s="61">
        <v>70210</v>
      </c>
      <c r="I13" s="61" t="s">
        <v>1658</v>
      </c>
      <c r="J13" s="61" t="str">
        <f t="shared" si="1"/>
        <v>70210  Supplies-Audio-Visual</v>
      </c>
      <c r="K13" s="61" t="s">
        <v>42</v>
      </c>
      <c r="M13" s="64" t="s">
        <v>1454</v>
      </c>
      <c r="N13" s="65" t="s">
        <v>1455</v>
      </c>
      <c r="O13" s="62" t="str">
        <f t="shared" si="2"/>
        <v>GR (GROSS)</v>
      </c>
    </row>
    <row r="14" spans="1:15" ht="12.75">
      <c r="A14" s="61">
        <v>13</v>
      </c>
      <c r="B14" s="86" t="s">
        <v>69</v>
      </c>
      <c r="C14" t="s">
        <v>1659</v>
      </c>
      <c r="D14" s="61" t="str">
        <f t="shared" si="0"/>
        <v>201100  Academic Vice President's Office</v>
      </c>
      <c r="F14" s="61" t="s">
        <v>1660</v>
      </c>
      <c r="G14" s="61">
        <v>13</v>
      </c>
      <c r="H14" s="61">
        <v>70215</v>
      </c>
      <c r="I14" s="61" t="s">
        <v>1661</v>
      </c>
      <c r="J14" s="61" t="str">
        <f t="shared" si="1"/>
        <v>70215  Supplies-Computer/Software</v>
      </c>
      <c r="K14" s="61" t="s">
        <v>43</v>
      </c>
      <c r="M14" s="64" t="s">
        <v>2042</v>
      </c>
      <c r="N14" s="65" t="s">
        <v>2043</v>
      </c>
      <c r="O14" s="62" t="str">
        <f t="shared" si="2"/>
        <v>HR (HOUR)</v>
      </c>
    </row>
    <row r="15" spans="1:15" ht="12.75">
      <c r="A15" s="61">
        <v>14</v>
      </c>
      <c r="B15" s="86" t="s">
        <v>70</v>
      </c>
      <c r="C15" t="s">
        <v>1662</v>
      </c>
      <c r="D15" s="61" t="str">
        <f t="shared" si="0"/>
        <v>201200  Faculty Forum</v>
      </c>
      <c r="F15" s="61" t="s">
        <v>1663</v>
      </c>
      <c r="G15" s="61">
        <v>14</v>
      </c>
      <c r="H15" s="61">
        <v>70220</v>
      </c>
      <c r="I15" s="61" t="s">
        <v>1664</v>
      </c>
      <c r="J15" s="61" t="str">
        <f t="shared" si="1"/>
        <v>70220  Supplies-Copy Machine/Fax</v>
      </c>
      <c r="K15" s="61" t="s">
        <v>44</v>
      </c>
      <c r="M15" s="64" t="s">
        <v>1456</v>
      </c>
      <c r="N15" s="65" t="s">
        <v>1457</v>
      </c>
      <c r="O15" s="62" t="str">
        <f t="shared" si="2"/>
        <v>IN (INCH)</v>
      </c>
    </row>
    <row r="16" spans="1:15" ht="12.75">
      <c r="A16" s="61">
        <v>15</v>
      </c>
      <c r="B16" s="86" t="s">
        <v>71</v>
      </c>
      <c r="C16" t="s">
        <v>1665</v>
      </c>
      <c r="D16" s="61" t="str">
        <f t="shared" si="0"/>
        <v>201300  Faculty Service Committee</v>
      </c>
      <c r="F16" s="61" t="s">
        <v>1666</v>
      </c>
      <c r="G16" s="61">
        <v>15</v>
      </c>
      <c r="H16" s="61">
        <v>70225</v>
      </c>
      <c r="I16" s="61" t="s">
        <v>1667</v>
      </c>
      <c r="J16" s="61" t="str">
        <f t="shared" si="1"/>
        <v>70225  Supplies-Flowers/Gift Baskets</v>
      </c>
      <c r="K16" s="61" t="s">
        <v>45</v>
      </c>
      <c r="M16" s="64" t="s">
        <v>1458</v>
      </c>
      <c r="N16" s="65" t="s">
        <v>1459</v>
      </c>
      <c r="O16" s="62" t="str">
        <f t="shared" si="2"/>
        <v>KW (KILOWATT)</v>
      </c>
    </row>
    <row r="17" spans="1:15" ht="12.75">
      <c r="A17" s="61">
        <v>16</v>
      </c>
      <c r="B17" s="86" t="s">
        <v>72</v>
      </c>
      <c r="C17" t="s">
        <v>1668</v>
      </c>
      <c r="D17" s="61" t="str">
        <f t="shared" si="0"/>
        <v>201301  Faculty Service Com Funds-Milota</v>
      </c>
      <c r="F17" s="61" t="s">
        <v>1669</v>
      </c>
      <c r="G17" s="61">
        <v>16</v>
      </c>
      <c r="H17" s="61">
        <v>70230</v>
      </c>
      <c r="I17" s="61" t="s">
        <v>1670</v>
      </c>
      <c r="J17" s="61" t="str">
        <f t="shared" si="1"/>
        <v>70230  Supplies-Housekeeping/Janitorial</v>
      </c>
      <c r="K17" s="61" t="s">
        <v>46</v>
      </c>
      <c r="M17" s="64" t="s">
        <v>1460</v>
      </c>
      <c r="N17" s="65" t="s">
        <v>1461</v>
      </c>
      <c r="O17" s="62" t="str">
        <f t="shared" si="2"/>
        <v>LB (POUND)</v>
      </c>
    </row>
    <row r="18" spans="1:15" ht="12.75">
      <c r="A18" s="61">
        <v>17</v>
      </c>
      <c r="B18" s="86" t="s">
        <v>73</v>
      </c>
      <c r="C18" t="s">
        <v>1671</v>
      </c>
      <c r="D18" s="61" t="str">
        <f t="shared" si="0"/>
        <v>201400  General University Expense</v>
      </c>
      <c r="F18" s="61" t="s">
        <v>1672</v>
      </c>
      <c r="G18" s="61">
        <v>17</v>
      </c>
      <c r="H18" s="61">
        <v>70235</v>
      </c>
      <c r="I18" s="61" t="s">
        <v>1673</v>
      </c>
      <c r="J18" s="61" t="str">
        <f t="shared" si="1"/>
        <v>70235  Supplies-Instructional</v>
      </c>
      <c r="K18" s="61" t="s">
        <v>47</v>
      </c>
      <c r="M18" s="64" t="s">
        <v>1462</v>
      </c>
      <c r="N18" s="65" t="s">
        <v>1462</v>
      </c>
      <c r="O18" s="62" t="str">
        <f t="shared" si="2"/>
        <v>LOT (LOT)</v>
      </c>
    </row>
    <row r="19" spans="1:15" ht="12.75">
      <c r="A19" s="61">
        <v>18</v>
      </c>
      <c r="B19" s="86" t="s">
        <v>74</v>
      </c>
      <c r="C19" t="s">
        <v>1674</v>
      </c>
      <c r="D19" s="61" t="str">
        <f t="shared" si="0"/>
        <v>201500  Renovation Physical Facility</v>
      </c>
      <c r="F19" s="61" t="s">
        <v>1675</v>
      </c>
      <c r="G19" s="61">
        <v>18</v>
      </c>
      <c r="H19" s="61">
        <v>70240</v>
      </c>
      <c r="I19" s="61" t="s">
        <v>1676</v>
      </c>
      <c r="J19" s="61" t="str">
        <f t="shared" si="1"/>
        <v>70240  Supplies-Medical/Clinical</v>
      </c>
      <c r="K19" s="61" t="s">
        <v>48</v>
      </c>
      <c r="M19" s="64" t="s">
        <v>1463</v>
      </c>
      <c r="N19" s="65" t="s">
        <v>1464</v>
      </c>
      <c r="O19" s="62" t="str">
        <f t="shared" si="2"/>
        <v>M (THOUSANDS)</v>
      </c>
    </row>
    <row r="20" spans="1:15" ht="12.75">
      <c r="A20" s="61">
        <v>19</v>
      </c>
      <c r="B20" s="86" t="s">
        <v>75</v>
      </c>
      <c r="C20" t="s">
        <v>1677</v>
      </c>
      <c r="D20" s="61" t="str">
        <f t="shared" si="0"/>
        <v>201700  Visiting Jesuit Fellowship</v>
      </c>
      <c r="F20" s="61" t="s">
        <v>1678</v>
      </c>
      <c r="G20" s="61">
        <v>19</v>
      </c>
      <c r="H20" s="61">
        <v>70245</v>
      </c>
      <c r="I20" s="61" t="s">
        <v>1679</v>
      </c>
      <c r="J20" s="61" t="str">
        <f t="shared" si="1"/>
        <v>70245  Supplies-Office</v>
      </c>
      <c r="K20" s="61" t="s">
        <v>49</v>
      </c>
      <c r="M20" s="64" t="s">
        <v>1465</v>
      </c>
      <c r="N20" s="65" t="s">
        <v>1466</v>
      </c>
      <c r="O20" s="62" t="str">
        <f t="shared" si="2"/>
        <v>MET (METER)</v>
      </c>
    </row>
    <row r="21" spans="1:15" ht="12.75">
      <c r="A21" s="61">
        <v>20</v>
      </c>
      <c r="B21" s="86" t="s">
        <v>76</v>
      </c>
      <c r="C21" t="s">
        <v>1680</v>
      </c>
      <c r="D21" s="61" t="str">
        <f t="shared" si="0"/>
        <v>203100  Associate Academic VP's Office</v>
      </c>
      <c r="F21" s="61" t="s">
        <v>1681</v>
      </c>
      <c r="G21" s="61">
        <v>20</v>
      </c>
      <c r="H21" s="61">
        <v>70250</v>
      </c>
      <c r="I21" s="61" t="s">
        <v>1691</v>
      </c>
      <c r="J21" s="61" t="str">
        <f t="shared" si="1"/>
        <v>70250  Supplies-Repair/Maintenance</v>
      </c>
      <c r="K21" s="61" t="s">
        <v>50</v>
      </c>
      <c r="M21" s="64" t="s">
        <v>1467</v>
      </c>
      <c r="N21" s="65" t="s">
        <v>1468</v>
      </c>
      <c r="O21" s="62" t="str">
        <f t="shared" si="2"/>
        <v>MM (MILLIMETER)</v>
      </c>
    </row>
    <row r="22" spans="1:15" ht="12.75">
      <c r="A22" s="61">
        <v>21</v>
      </c>
      <c r="B22" s="86" t="s">
        <v>77</v>
      </c>
      <c r="C22" t="s">
        <v>1692</v>
      </c>
      <c r="D22" s="61" t="str">
        <f t="shared" si="0"/>
        <v>203200  Center for Career Services</v>
      </c>
      <c r="F22" s="61" t="s">
        <v>1693</v>
      </c>
      <c r="G22" s="61">
        <v>21</v>
      </c>
      <c r="H22" s="61">
        <v>70255</v>
      </c>
      <c r="I22" s="61" t="s">
        <v>1694</v>
      </c>
      <c r="J22" s="61" t="str">
        <f t="shared" si="1"/>
        <v>70255  Supplies-Research/Laboratory</v>
      </c>
      <c r="K22" s="61" t="s">
        <v>51</v>
      </c>
      <c r="M22" s="64" t="s">
        <v>1469</v>
      </c>
      <c r="N22" s="65" t="s">
        <v>1497</v>
      </c>
      <c r="O22" s="62" t="str">
        <f t="shared" si="2"/>
        <v>N/A (NOT APPL.)</v>
      </c>
    </row>
    <row r="23" spans="1:15" ht="12.75">
      <c r="A23" s="61">
        <v>22</v>
      </c>
      <c r="B23" s="86" t="s">
        <v>78</v>
      </c>
      <c r="C23" t="s">
        <v>1695</v>
      </c>
      <c r="D23" s="61" t="str">
        <f t="shared" si="0"/>
        <v>203201  Fenn Foundation Grant 010515-CCS</v>
      </c>
      <c r="F23" s="61" t="s">
        <v>1696</v>
      </c>
      <c r="G23" s="61">
        <v>22</v>
      </c>
      <c r="H23" s="61">
        <v>70260</v>
      </c>
      <c r="I23" s="61" t="s">
        <v>1697</v>
      </c>
      <c r="J23" s="61" t="str">
        <f t="shared" si="1"/>
        <v>70260  Supplies-Tools</v>
      </c>
      <c r="K23" s="61" t="s">
        <v>52</v>
      </c>
      <c r="M23" s="64" t="s">
        <v>1470</v>
      </c>
      <c r="N23" s="65" t="s">
        <v>1471</v>
      </c>
      <c r="O23" s="62" t="str">
        <f t="shared" si="2"/>
        <v>OTH (OTHER)</v>
      </c>
    </row>
    <row r="24" spans="1:15" ht="12.75">
      <c r="A24" s="61">
        <v>23</v>
      </c>
      <c r="B24" s="86" t="s">
        <v>79</v>
      </c>
      <c r="C24" t="s">
        <v>1698</v>
      </c>
      <c r="D24" s="61" t="str">
        <f t="shared" si="0"/>
        <v>203202  Fenn Foundation Grant 010520-CCS</v>
      </c>
      <c r="F24" s="61" t="s">
        <v>1699</v>
      </c>
      <c r="G24" s="61">
        <v>23</v>
      </c>
      <c r="H24" s="61">
        <v>70265</v>
      </c>
      <c r="I24" s="61" t="s">
        <v>1700</v>
      </c>
      <c r="J24" s="61" t="str">
        <f t="shared" si="1"/>
        <v>70265  Supplies-Uniforms</v>
      </c>
      <c r="K24" s="61" t="s">
        <v>53</v>
      </c>
      <c r="M24" s="64" t="s">
        <v>1472</v>
      </c>
      <c r="N24" s="65" t="s">
        <v>1473</v>
      </c>
      <c r="O24" s="62" t="str">
        <f t="shared" si="2"/>
        <v>OZ (OUNCE)</v>
      </c>
    </row>
    <row r="25" spans="1:15" ht="12.75">
      <c r="A25" s="61">
        <v>24</v>
      </c>
      <c r="B25" s="86" t="s">
        <v>80</v>
      </c>
      <c r="C25" t="s">
        <v>1701</v>
      </c>
      <c r="D25" s="61" t="str">
        <f t="shared" si="0"/>
        <v>203203  Fenn Foundation Grant 010522-CCS</v>
      </c>
      <c r="F25" s="61" t="s">
        <v>1702</v>
      </c>
      <c r="G25" s="61">
        <v>24</v>
      </c>
      <c r="H25" s="61">
        <v>70270</v>
      </c>
      <c r="I25" s="61" t="s">
        <v>1703</v>
      </c>
      <c r="J25" s="61" t="str">
        <f>CONCATENATE(H25,"  ",I25)</f>
        <v>70270  Supplies-Water (Bottled)</v>
      </c>
      <c r="K25" s="61" t="s">
        <v>54</v>
      </c>
      <c r="M25" s="64" t="s">
        <v>1474</v>
      </c>
      <c r="N25" s="65" t="s">
        <v>1475</v>
      </c>
      <c r="O25" s="62" t="str">
        <f t="shared" si="2"/>
        <v>PC (PIECE)</v>
      </c>
    </row>
    <row r="26" spans="1:15" ht="12.75">
      <c r="A26" s="61">
        <v>25</v>
      </c>
      <c r="B26" s="86" t="s">
        <v>81</v>
      </c>
      <c r="C26" t="s">
        <v>1704</v>
      </c>
      <c r="D26" s="61" t="str">
        <f t="shared" si="0"/>
        <v>203204  Student Career Develop-Hill 160019</v>
      </c>
      <c r="F26" s="61" t="s">
        <v>1705</v>
      </c>
      <c r="G26" s="61">
        <v>25</v>
      </c>
      <c r="H26" s="61">
        <v>70275</v>
      </c>
      <c r="I26" s="61" t="s">
        <v>1031</v>
      </c>
      <c r="J26" s="61" t="str">
        <f t="shared" si="1"/>
        <v>70275  Supplies-Landscaping</v>
      </c>
      <c r="K26" s="61" t="s">
        <v>1032</v>
      </c>
      <c r="M26" s="64" t="s">
        <v>1476</v>
      </c>
      <c r="N26" s="65" t="s">
        <v>1477</v>
      </c>
      <c r="O26" s="62" t="str">
        <f t="shared" si="2"/>
        <v>PKG (PACKAGE)</v>
      </c>
    </row>
    <row r="27" spans="1:15" ht="12.75">
      <c r="A27" s="61">
        <v>26</v>
      </c>
      <c r="B27" s="86" t="s">
        <v>82</v>
      </c>
      <c r="C27" t="s">
        <v>1707</v>
      </c>
      <c r="D27" s="61" t="str">
        <f t="shared" si="0"/>
        <v>203300  Center for Community Services</v>
      </c>
      <c r="F27" s="61" t="s">
        <v>1708</v>
      </c>
      <c r="G27" s="61">
        <v>26</v>
      </c>
      <c r="H27" s="61">
        <v>70280</v>
      </c>
      <c r="I27" s="61" t="s">
        <v>1029</v>
      </c>
      <c r="J27" s="61" t="str">
        <f>CONCATENATE(H27,"  ",I27)</f>
        <v>70280  Supplies-Music &amp; Art</v>
      </c>
      <c r="K27" s="61" t="s">
        <v>1030</v>
      </c>
      <c r="M27" s="64" t="s">
        <v>1478</v>
      </c>
      <c r="N27" s="65" t="s">
        <v>1479</v>
      </c>
      <c r="O27" s="62" t="str">
        <f t="shared" si="2"/>
        <v>PR (PAIR)</v>
      </c>
    </row>
    <row r="28" spans="1:32" ht="12.75">
      <c r="A28" s="61">
        <v>27</v>
      </c>
      <c r="B28" s="86" t="s">
        <v>83</v>
      </c>
      <c r="C28" t="s">
        <v>1710</v>
      </c>
      <c r="D28" s="61" t="str">
        <f t="shared" si="0"/>
        <v>203301  Ohio Campus Grant-Falbo</v>
      </c>
      <c r="F28" s="61" t="s">
        <v>1711</v>
      </c>
      <c r="G28" s="61">
        <v>27</v>
      </c>
      <c r="H28" s="61">
        <v>70299</v>
      </c>
      <c r="I28" s="61" t="s">
        <v>1706</v>
      </c>
      <c r="J28" s="61" t="str">
        <f t="shared" si="1"/>
        <v>70299  Supplies-Other</v>
      </c>
      <c r="K28" s="61" t="s">
        <v>941</v>
      </c>
      <c r="M28" s="64" t="s">
        <v>1480</v>
      </c>
      <c r="N28" s="65" t="s">
        <v>1481</v>
      </c>
      <c r="O28" s="62" t="str">
        <f t="shared" si="2"/>
        <v>PT (PINT)</v>
      </c>
      <c r="AF28" s="66">
        <v>1</v>
      </c>
    </row>
    <row r="29" spans="1:15" ht="12.75">
      <c r="A29" s="61">
        <v>28</v>
      </c>
      <c r="B29" s="86" t="s">
        <v>84</v>
      </c>
      <c r="C29" t="s">
        <v>1713</v>
      </c>
      <c r="D29" s="61" t="str">
        <f t="shared" si="0"/>
        <v>203302  Americorps-00ASFOH036-Y7-F-27</v>
      </c>
      <c r="F29" s="61" t="s">
        <v>1714</v>
      </c>
      <c r="G29" s="61">
        <v>28</v>
      </c>
      <c r="H29" s="61">
        <v>70305</v>
      </c>
      <c r="I29" s="61" t="s">
        <v>1709</v>
      </c>
      <c r="J29" s="61" t="str">
        <f t="shared" si="1"/>
        <v>70305  Catering-University Food Service</v>
      </c>
      <c r="K29" s="61" t="s">
        <v>942</v>
      </c>
      <c r="M29" s="64" t="s">
        <v>1482</v>
      </c>
      <c r="N29" s="65" t="s">
        <v>1483</v>
      </c>
      <c r="O29" s="62" t="str">
        <f t="shared" si="2"/>
        <v>QT (QUART)</v>
      </c>
    </row>
    <row r="30" spans="1:15" ht="12.75">
      <c r="A30" s="61">
        <v>29</v>
      </c>
      <c r="B30" s="86" t="s">
        <v>85</v>
      </c>
      <c r="C30" t="s">
        <v>1716</v>
      </c>
      <c r="D30" s="61" t="str">
        <f t="shared" si="0"/>
        <v>203303  Americorps-00ASFOH036-Y8-F-27</v>
      </c>
      <c r="F30" s="61" t="s">
        <v>1717</v>
      </c>
      <c r="G30" s="61">
        <v>29</v>
      </c>
      <c r="H30" s="61">
        <v>70310</v>
      </c>
      <c r="I30" s="61" t="s">
        <v>1712</v>
      </c>
      <c r="J30" s="61" t="str">
        <f t="shared" si="1"/>
        <v>70310  Catering-Other</v>
      </c>
      <c r="K30" s="61" t="s">
        <v>943</v>
      </c>
      <c r="M30" s="64" t="s">
        <v>1484</v>
      </c>
      <c r="N30" s="65" t="s">
        <v>1485</v>
      </c>
      <c r="O30" s="62" t="str">
        <f t="shared" si="2"/>
        <v>RL (ROLL)</v>
      </c>
    </row>
    <row r="31" spans="1:15" ht="12.75">
      <c r="A31" s="61">
        <v>30</v>
      </c>
      <c r="B31" s="86" t="s">
        <v>86</v>
      </c>
      <c r="C31" t="s">
        <v>1719</v>
      </c>
      <c r="D31" s="61" t="str">
        <f t="shared" si="0"/>
        <v>203304  Americorps-94ASFOH036-Y6-F-27</v>
      </c>
      <c r="F31" s="61" t="s">
        <v>1720</v>
      </c>
      <c r="G31" s="61">
        <v>30</v>
      </c>
      <c r="H31" s="61">
        <v>70330</v>
      </c>
      <c r="I31" s="61" t="s">
        <v>1715</v>
      </c>
      <c r="J31" s="61" t="str">
        <f t="shared" si="1"/>
        <v>70330  Entertainment/Receptions/Banquets</v>
      </c>
      <c r="K31" s="61" t="s">
        <v>944</v>
      </c>
      <c r="M31" s="64" t="s">
        <v>1486</v>
      </c>
      <c r="N31" s="65" t="s">
        <v>1487</v>
      </c>
      <c r="O31" s="62" t="str">
        <f t="shared" si="2"/>
        <v>RM (REAM)</v>
      </c>
    </row>
    <row r="32" spans="1:15" ht="12.75">
      <c r="A32" s="61">
        <v>31</v>
      </c>
      <c r="B32" s="86" t="s">
        <v>87</v>
      </c>
      <c r="C32" t="s">
        <v>1722</v>
      </c>
      <c r="D32" s="61" t="str">
        <f t="shared" si="0"/>
        <v>203305  Campion-Awards</v>
      </c>
      <c r="F32" s="61" t="s">
        <v>1723</v>
      </c>
      <c r="G32" s="61">
        <v>31</v>
      </c>
      <c r="H32" s="61">
        <v>70399</v>
      </c>
      <c r="I32" s="61" t="s">
        <v>1718</v>
      </c>
      <c r="J32" s="61" t="str">
        <f t="shared" si="1"/>
        <v>70399  Other Food Costs/Entertainment</v>
      </c>
      <c r="K32" s="61" t="s">
        <v>945</v>
      </c>
      <c r="M32" s="61" t="s">
        <v>2040</v>
      </c>
      <c r="N32" s="62" t="s">
        <v>2045</v>
      </c>
      <c r="O32" s="62" t="str">
        <f t="shared" si="2"/>
        <v>SF (SQUARE FOOT)</v>
      </c>
    </row>
    <row r="33" spans="1:15" ht="12.75">
      <c r="A33" s="61">
        <v>32</v>
      </c>
      <c r="B33" s="86" t="s">
        <v>88</v>
      </c>
      <c r="C33" t="s">
        <v>1725</v>
      </c>
      <c r="D33" s="61" t="str">
        <f t="shared" si="0"/>
        <v>203306  Campion-General Operating</v>
      </c>
      <c r="F33" s="61" t="s">
        <v>1726</v>
      </c>
      <c r="G33" s="61">
        <v>32</v>
      </c>
      <c r="H33" s="61">
        <v>70411</v>
      </c>
      <c r="I33" s="61" t="s">
        <v>1721</v>
      </c>
      <c r="J33" s="61" t="str">
        <f t="shared" si="1"/>
        <v>70411  Travel-Vehicle Rental-University</v>
      </c>
      <c r="K33" s="61" t="s">
        <v>946</v>
      </c>
      <c r="M33" s="64" t="s">
        <v>2041</v>
      </c>
      <c r="N33" s="65" t="s">
        <v>2044</v>
      </c>
      <c r="O33" s="62" t="str">
        <f t="shared" si="2"/>
        <v>SY (SQUARE YARD)</v>
      </c>
    </row>
    <row r="34" spans="1:32" ht="12.75">
      <c r="A34" s="61">
        <v>33</v>
      </c>
      <c r="B34" s="86" t="s">
        <v>89</v>
      </c>
      <c r="C34" t="s">
        <v>1728</v>
      </c>
      <c r="D34" s="61" t="str">
        <f t="shared" si="0"/>
        <v>203308  Cleveland Center-Community Service</v>
      </c>
      <c r="F34" s="61" t="s">
        <v>1864</v>
      </c>
      <c r="G34" s="61">
        <v>33</v>
      </c>
      <c r="H34" s="61">
        <v>70412</v>
      </c>
      <c r="I34" s="61" t="s">
        <v>1724</v>
      </c>
      <c r="J34" s="61" t="str">
        <f t="shared" si="1"/>
        <v>70412  Travel-Vehicle Rental-Recruiting</v>
      </c>
      <c r="K34" s="61" t="s">
        <v>947</v>
      </c>
      <c r="M34" s="64" t="s">
        <v>1488</v>
      </c>
      <c r="N34" s="65" t="s">
        <v>1489</v>
      </c>
      <c r="O34" s="62" t="str">
        <f>CONCATENATE(M34," (",N34,")")</f>
        <v>SPL (SPOOL)</v>
      </c>
      <c r="AF34" s="66">
        <v>1</v>
      </c>
    </row>
    <row r="35" spans="1:15" ht="12.75">
      <c r="A35" s="61">
        <v>34</v>
      </c>
      <c r="B35" s="86" t="s">
        <v>90</v>
      </c>
      <c r="C35" t="s">
        <v>1866</v>
      </c>
      <c r="D35" s="61" t="str">
        <f aca="true" t="shared" si="3" ref="D35:D66">CONCATENATE("",B35,"  ",C35)</f>
        <v>203309  Share Team Project-Falbo</v>
      </c>
      <c r="F35" s="61" t="s">
        <v>1867</v>
      </c>
      <c r="G35" s="61">
        <v>34</v>
      </c>
      <c r="H35" s="61">
        <v>70413</v>
      </c>
      <c r="I35" s="61" t="s">
        <v>1727</v>
      </c>
      <c r="J35" s="61" t="str">
        <f t="shared" si="1"/>
        <v>70413  Travel-Vehicle Rental-Visitor</v>
      </c>
      <c r="K35" s="61" t="s">
        <v>948</v>
      </c>
      <c r="M35" s="64" t="s">
        <v>1490</v>
      </c>
      <c r="N35" s="65" t="s">
        <v>1491</v>
      </c>
      <c r="O35" s="62" t="str">
        <f t="shared" si="2"/>
        <v>SVC (SERVICE)</v>
      </c>
    </row>
    <row r="36" spans="1:15" ht="12.75">
      <c r="A36" s="61">
        <v>35</v>
      </c>
      <c r="B36" s="86" t="s">
        <v>91</v>
      </c>
      <c r="C36" t="s">
        <v>92</v>
      </c>
      <c r="D36" s="61" t="str">
        <f t="shared" si="3"/>
        <v>203310  Jesuit Minority Scholarship</v>
      </c>
      <c r="F36" s="61" t="s">
        <v>1870</v>
      </c>
      <c r="G36" s="61">
        <v>35</v>
      </c>
      <c r="H36" s="61">
        <v>70421</v>
      </c>
      <c r="I36" s="61" t="s">
        <v>1865</v>
      </c>
      <c r="J36" s="61" t="str">
        <f t="shared" si="1"/>
        <v>70421  Travel-Airfare-University</v>
      </c>
      <c r="K36" s="61" t="s">
        <v>949</v>
      </c>
      <c r="M36" s="64" t="s">
        <v>1492</v>
      </c>
      <c r="N36" s="65" t="s">
        <v>1492</v>
      </c>
      <c r="O36" s="62" t="str">
        <f t="shared" si="2"/>
        <v>TON (TON)</v>
      </c>
    </row>
    <row r="37" spans="1:15" ht="12.75">
      <c r="A37" s="61">
        <v>36</v>
      </c>
      <c r="B37" s="86" t="s">
        <v>93</v>
      </c>
      <c r="C37" t="s">
        <v>94</v>
      </c>
      <c r="D37" s="61" t="str">
        <f t="shared" si="3"/>
        <v>203311  Sweeney Endowed Campion Award</v>
      </c>
      <c r="F37" s="61" t="s">
        <v>2264</v>
      </c>
      <c r="G37" s="61">
        <v>36</v>
      </c>
      <c r="H37" s="61">
        <v>70422</v>
      </c>
      <c r="I37" s="61" t="s">
        <v>1868</v>
      </c>
      <c r="J37" s="61" t="str">
        <f t="shared" si="1"/>
        <v>70422  Travel-Airfare-Recruiting</v>
      </c>
      <c r="K37" s="61" t="s">
        <v>950</v>
      </c>
      <c r="M37" s="64" t="s">
        <v>1493</v>
      </c>
      <c r="N37" s="65" t="s">
        <v>1494</v>
      </c>
      <c r="O37" s="62" t="str">
        <f t="shared" si="2"/>
        <v>TRP (TRIP)</v>
      </c>
    </row>
    <row r="38" spans="1:15" ht="12.75">
      <c r="A38" s="61">
        <v>37</v>
      </c>
      <c r="B38" s="86" t="s">
        <v>95</v>
      </c>
      <c r="C38" t="s">
        <v>1869</v>
      </c>
      <c r="D38" s="61" t="str">
        <f t="shared" si="3"/>
        <v>203400  Multicultural Affairs</v>
      </c>
      <c r="F38" s="61" t="s">
        <v>1873</v>
      </c>
      <c r="G38" s="61">
        <v>37</v>
      </c>
      <c r="H38" s="61">
        <v>70423</v>
      </c>
      <c r="I38" s="61" t="s">
        <v>1871</v>
      </c>
      <c r="J38" s="61" t="str">
        <f t="shared" si="1"/>
        <v>70423  Travel-Airfare-Visitor</v>
      </c>
      <c r="K38" s="61" t="s">
        <v>951</v>
      </c>
      <c r="M38" s="64" t="s">
        <v>1495</v>
      </c>
      <c r="N38" s="65" t="s">
        <v>1496</v>
      </c>
      <c r="O38" s="62" t="str">
        <f t="shared" si="2"/>
        <v>YD (YARD)</v>
      </c>
    </row>
    <row r="39" spans="1:11" ht="12.75">
      <c r="A39" s="61">
        <v>38</v>
      </c>
      <c r="B39" s="86" t="s">
        <v>96</v>
      </c>
      <c r="C39" t="s">
        <v>1872</v>
      </c>
      <c r="D39" s="61" t="str">
        <f t="shared" si="3"/>
        <v>203401  Xerox Minority Scholarship</v>
      </c>
      <c r="F39" s="61" t="s">
        <v>1876</v>
      </c>
      <c r="G39" s="61">
        <v>38</v>
      </c>
      <c r="H39" s="61">
        <v>70431</v>
      </c>
      <c r="I39" s="61" t="s">
        <v>1874</v>
      </c>
      <c r="J39" s="61" t="str">
        <f t="shared" si="1"/>
        <v>70431  Travel-Lodging-University</v>
      </c>
      <c r="K39" s="61" t="s">
        <v>952</v>
      </c>
    </row>
    <row r="40" spans="1:32" ht="12.75">
      <c r="A40" s="61">
        <v>39</v>
      </c>
      <c r="B40" s="86" t="s">
        <v>97</v>
      </c>
      <c r="C40" t="s">
        <v>1875</v>
      </c>
      <c r="D40" s="61" t="str">
        <f t="shared" si="3"/>
        <v>203402  Black Professor Association</v>
      </c>
      <c r="F40" s="61" t="s">
        <v>1879</v>
      </c>
      <c r="G40" s="61">
        <v>39</v>
      </c>
      <c r="H40" s="61">
        <v>70432</v>
      </c>
      <c r="I40" s="61" t="s">
        <v>1877</v>
      </c>
      <c r="J40" s="61" t="str">
        <f t="shared" si="1"/>
        <v>70432  Travel-Lodging-Recruiting</v>
      </c>
      <c r="K40" s="61" t="s">
        <v>953</v>
      </c>
      <c r="AF40" s="66">
        <v>1</v>
      </c>
    </row>
    <row r="41" spans="1:11" ht="12.75">
      <c r="A41" s="61">
        <v>40</v>
      </c>
      <c r="B41" s="86" t="s">
        <v>98</v>
      </c>
      <c r="C41" t="s">
        <v>1878</v>
      </c>
      <c r="D41" s="61" t="str">
        <f t="shared" si="3"/>
        <v>203403  Minority Access and Retention</v>
      </c>
      <c r="F41" s="61" t="s">
        <v>1882</v>
      </c>
      <c r="G41" s="61">
        <v>40</v>
      </c>
      <c r="H41" s="61">
        <v>70433</v>
      </c>
      <c r="I41" s="61" t="s">
        <v>1880</v>
      </c>
      <c r="J41" s="61" t="str">
        <f t="shared" si="1"/>
        <v>70433  Travel-Lodging-Visitor</v>
      </c>
      <c r="K41" s="61" t="s">
        <v>954</v>
      </c>
    </row>
    <row r="42" spans="1:11" ht="12.75">
      <c r="A42" s="61">
        <v>41</v>
      </c>
      <c r="B42" s="86" t="s">
        <v>99</v>
      </c>
      <c r="C42" t="s">
        <v>1881</v>
      </c>
      <c r="D42" s="61" t="str">
        <f t="shared" si="3"/>
        <v>203404  Stars Program-CSU</v>
      </c>
      <c r="F42" s="61" t="s">
        <v>1885</v>
      </c>
      <c r="G42" s="61">
        <v>41</v>
      </c>
      <c r="H42" s="61">
        <v>70491</v>
      </c>
      <c r="I42" s="61" t="s">
        <v>1883</v>
      </c>
      <c r="J42" s="61" t="str">
        <f t="shared" si="1"/>
        <v>70491  Travel-Other-University</v>
      </c>
      <c r="K42" s="61" t="s">
        <v>955</v>
      </c>
    </row>
    <row r="43" spans="1:11" ht="12.75">
      <c r="A43" s="61">
        <v>42</v>
      </c>
      <c r="B43" s="86" t="s">
        <v>100</v>
      </c>
      <c r="C43" t="s">
        <v>1884</v>
      </c>
      <c r="D43" s="61" t="str">
        <f t="shared" si="3"/>
        <v>203405  Multicultural-Afrocentric Study Grp</v>
      </c>
      <c r="F43" s="61" t="s">
        <v>1888</v>
      </c>
      <c r="G43" s="61">
        <v>42</v>
      </c>
      <c r="H43" s="61">
        <v>70492</v>
      </c>
      <c r="I43" s="61" t="s">
        <v>1886</v>
      </c>
      <c r="J43" s="61" t="str">
        <f t="shared" si="1"/>
        <v>70492  Travel-Other-Recruiting</v>
      </c>
      <c r="K43" s="61" t="s">
        <v>956</v>
      </c>
    </row>
    <row r="44" spans="1:11" ht="12.75">
      <c r="A44" s="61">
        <v>43</v>
      </c>
      <c r="B44" s="86" t="s">
        <v>101</v>
      </c>
      <c r="C44" t="s">
        <v>102</v>
      </c>
      <c r="D44" s="61" t="str">
        <f t="shared" si="3"/>
        <v>203406  Schubert Minorities Scholarships</v>
      </c>
      <c r="F44" s="61" t="s">
        <v>1891</v>
      </c>
      <c r="G44" s="61">
        <v>43</v>
      </c>
      <c r="H44" s="61">
        <v>70493</v>
      </c>
      <c r="I44" s="61" t="s">
        <v>1889</v>
      </c>
      <c r="J44" s="61" t="str">
        <f t="shared" si="1"/>
        <v>70493  Travel-Other-Visitor</v>
      </c>
      <c r="K44" s="61" t="s">
        <v>957</v>
      </c>
    </row>
    <row r="45" spans="1:11" ht="12.75">
      <c r="A45" s="61">
        <v>44</v>
      </c>
      <c r="B45" s="86" t="s">
        <v>103</v>
      </c>
      <c r="C45" t="s">
        <v>1887</v>
      </c>
      <c r="D45" s="61" t="str">
        <f t="shared" si="3"/>
        <v>203500  University Secretary</v>
      </c>
      <c r="F45" s="61" t="s">
        <v>1894</v>
      </c>
      <c r="G45" s="61">
        <v>44</v>
      </c>
      <c r="H45" s="61">
        <v>70505</v>
      </c>
      <c r="I45" s="61" t="s">
        <v>1892</v>
      </c>
      <c r="J45" s="61" t="str">
        <f t="shared" si="1"/>
        <v>70505  Printing/Publishing Ext-Advertise</v>
      </c>
      <c r="K45" s="61" t="s">
        <v>958</v>
      </c>
    </row>
    <row r="46" spans="1:32" ht="12.75">
      <c r="A46" s="61">
        <v>45</v>
      </c>
      <c r="B46" s="86" t="s">
        <v>104</v>
      </c>
      <c r="C46" t="s">
        <v>1890</v>
      </c>
      <c r="D46" s="61" t="str">
        <f t="shared" si="3"/>
        <v>204100  Admission</v>
      </c>
      <c r="F46" s="61" t="s">
        <v>1897</v>
      </c>
      <c r="G46" s="61">
        <v>45</v>
      </c>
      <c r="H46" s="61">
        <v>70510</v>
      </c>
      <c r="I46" s="61" t="s">
        <v>1895</v>
      </c>
      <c r="J46" s="61" t="str">
        <f t="shared" si="1"/>
        <v>70510  Printing/Publishing Ext-Bindery</v>
      </c>
      <c r="K46" s="61" t="s">
        <v>959</v>
      </c>
      <c r="AF46" s="66">
        <v>1</v>
      </c>
    </row>
    <row r="47" spans="1:11" ht="12.75">
      <c r="A47" s="61">
        <v>46</v>
      </c>
      <c r="B47" s="86" t="s">
        <v>105</v>
      </c>
      <c r="C47" t="s">
        <v>1893</v>
      </c>
      <c r="D47" s="61" t="str">
        <f t="shared" si="3"/>
        <v>204200  Alumni in Admission</v>
      </c>
      <c r="F47" s="61" t="s">
        <v>1900</v>
      </c>
      <c r="G47" s="61">
        <v>46</v>
      </c>
      <c r="H47" s="61">
        <v>70515</v>
      </c>
      <c r="I47" s="61" t="s">
        <v>1898</v>
      </c>
      <c r="J47" s="61" t="str">
        <f t="shared" si="1"/>
        <v>70515  Printing/Publishing Ext-Copying</v>
      </c>
      <c r="K47" s="61" t="s">
        <v>960</v>
      </c>
    </row>
    <row r="48" spans="1:11" ht="12.75">
      <c r="A48" s="61">
        <v>47</v>
      </c>
      <c r="B48" s="86" t="s">
        <v>106</v>
      </c>
      <c r="C48" t="s">
        <v>1896</v>
      </c>
      <c r="D48" s="61" t="str">
        <f t="shared" si="3"/>
        <v>204300  Financial Aid</v>
      </c>
      <c r="F48" s="61" t="s">
        <v>1903</v>
      </c>
      <c r="G48" s="61">
        <v>47</v>
      </c>
      <c r="H48" s="61">
        <v>70520</v>
      </c>
      <c r="I48" s="61" t="s">
        <v>1901</v>
      </c>
      <c r="J48" s="61" t="str">
        <f t="shared" si="1"/>
        <v>70520  Photography/Videotaping Ext</v>
      </c>
      <c r="K48" s="61" t="s">
        <v>961</v>
      </c>
    </row>
    <row r="49" spans="1:11" ht="12.75">
      <c r="A49" s="61">
        <v>48</v>
      </c>
      <c r="B49" s="86" t="s">
        <v>107</v>
      </c>
      <c r="C49" t="s">
        <v>1899</v>
      </c>
      <c r="D49" s="61" t="str">
        <f t="shared" si="3"/>
        <v>204400  Registrar</v>
      </c>
      <c r="F49" s="61" t="s">
        <v>1906</v>
      </c>
      <c r="G49" s="61">
        <v>48</v>
      </c>
      <c r="H49" s="61">
        <v>70525</v>
      </c>
      <c r="I49" s="61" t="s">
        <v>1904</v>
      </c>
      <c r="J49" s="61" t="str">
        <f t="shared" si="1"/>
        <v>70525  Printing/Publishing Ext</v>
      </c>
      <c r="K49" s="61" t="s">
        <v>962</v>
      </c>
    </row>
    <row r="50" spans="1:11" ht="12.75">
      <c r="A50" s="61">
        <v>49</v>
      </c>
      <c r="B50" s="86" t="s">
        <v>108</v>
      </c>
      <c r="C50" t="s">
        <v>1902</v>
      </c>
      <c r="D50" s="61" t="str">
        <f t="shared" si="3"/>
        <v>204500  Transfer/Part-Time Admission</v>
      </c>
      <c r="F50" s="61" t="s">
        <v>1909</v>
      </c>
      <c r="G50" s="61">
        <v>49</v>
      </c>
      <c r="H50" s="61">
        <v>70599</v>
      </c>
      <c r="I50" s="61" t="s">
        <v>1907</v>
      </c>
      <c r="J50" s="61" t="str">
        <f t="shared" si="1"/>
        <v>70599  Printing/Publsihing Ext-Other</v>
      </c>
      <c r="K50" s="61" t="s">
        <v>963</v>
      </c>
    </row>
    <row r="51" spans="1:11" ht="12.75">
      <c r="A51" s="61">
        <v>50</v>
      </c>
      <c r="B51" s="86" t="s">
        <v>109</v>
      </c>
      <c r="C51" t="s">
        <v>1905</v>
      </c>
      <c r="D51" s="61" t="str">
        <f t="shared" si="3"/>
        <v>204501  DARS Project</v>
      </c>
      <c r="F51" s="61" t="s">
        <v>1912</v>
      </c>
      <c r="G51" s="61">
        <v>50</v>
      </c>
      <c r="H51" s="61">
        <v>70605</v>
      </c>
      <c r="I51" s="61" t="s">
        <v>1910</v>
      </c>
      <c r="J51" s="61" t="str">
        <f t="shared" si="1"/>
        <v>70605  Prof Fees-Accounting/Auditing</v>
      </c>
      <c r="K51" s="61" t="s">
        <v>964</v>
      </c>
    </row>
    <row r="52" spans="1:11" ht="12.75">
      <c r="A52" s="61">
        <v>51</v>
      </c>
      <c r="B52" s="86" t="s">
        <v>110</v>
      </c>
      <c r="C52" t="s">
        <v>1908</v>
      </c>
      <c r="D52" s="61" t="str">
        <f t="shared" si="3"/>
        <v>206100  Commencement</v>
      </c>
      <c r="F52" s="61" t="s">
        <v>1915</v>
      </c>
      <c r="G52" s="61">
        <v>51</v>
      </c>
      <c r="H52" s="61">
        <v>70610</v>
      </c>
      <c r="I52" s="61" t="s">
        <v>1913</v>
      </c>
      <c r="J52" s="61" t="str">
        <f t="shared" si="1"/>
        <v>70610  Prof Fees-Architect/Engineering</v>
      </c>
      <c r="K52" s="61" t="s">
        <v>965</v>
      </c>
    </row>
    <row r="53" spans="1:11" ht="12.75">
      <c r="A53" s="61">
        <v>52</v>
      </c>
      <c r="B53" s="86" t="s">
        <v>111</v>
      </c>
      <c r="C53" t="s">
        <v>1911</v>
      </c>
      <c r="D53" s="61" t="str">
        <f t="shared" si="3"/>
        <v>206200  Institutional Research</v>
      </c>
      <c r="F53" s="61" t="s">
        <v>1918</v>
      </c>
      <c r="G53" s="61">
        <v>52</v>
      </c>
      <c r="H53" s="61">
        <v>70615</v>
      </c>
      <c r="I53" s="61" t="s">
        <v>1916</v>
      </c>
      <c r="J53" s="61" t="str">
        <f t="shared" si="1"/>
        <v>70615  Prof Fees-Ed/Speaker Honoraria</v>
      </c>
      <c r="K53" s="61" t="s">
        <v>966</v>
      </c>
    </row>
    <row r="54" spans="1:11" ht="12.75">
      <c r="A54" s="61">
        <v>53</v>
      </c>
      <c r="B54" s="86" t="s">
        <v>112</v>
      </c>
      <c r="C54" t="s">
        <v>1914</v>
      </c>
      <c r="D54" s="61" t="str">
        <f t="shared" si="3"/>
        <v>207100  Planning and Assessment</v>
      </c>
      <c r="F54" s="61" t="s">
        <v>1921</v>
      </c>
      <c r="G54" s="61">
        <v>53</v>
      </c>
      <c r="H54" s="61">
        <v>70620</v>
      </c>
      <c r="I54" s="61" t="s">
        <v>1919</v>
      </c>
      <c r="J54" s="61" t="str">
        <f t="shared" si="1"/>
        <v>70620  Prof Fees-Grant Subcontract</v>
      </c>
      <c r="K54" s="61" t="s">
        <v>967</v>
      </c>
    </row>
    <row r="55" spans="1:11" ht="12.75">
      <c r="A55" s="61">
        <v>54</v>
      </c>
      <c r="B55" s="86" t="s">
        <v>113</v>
      </c>
      <c r="C55" t="s">
        <v>1917</v>
      </c>
      <c r="D55" s="61" t="str">
        <f t="shared" si="3"/>
        <v>208100  Center for Global Education</v>
      </c>
      <c r="F55" s="61" t="s">
        <v>1924</v>
      </c>
      <c r="G55" s="61">
        <v>54</v>
      </c>
      <c r="H55" s="61">
        <v>70625</v>
      </c>
      <c r="I55" s="61" t="s">
        <v>1922</v>
      </c>
      <c r="J55" s="61" t="str">
        <f t="shared" si="1"/>
        <v>70625  Prof Fees-Investment Management</v>
      </c>
      <c r="K55" s="61" t="s">
        <v>968</v>
      </c>
    </row>
    <row r="56" spans="1:11" ht="12.75">
      <c r="A56" s="61">
        <v>55</v>
      </c>
      <c r="B56" s="86" t="s">
        <v>114</v>
      </c>
      <c r="C56" t="s">
        <v>1920</v>
      </c>
      <c r="D56" s="61" t="str">
        <f t="shared" si="3"/>
        <v>208200  International Scholar/Study Abroad</v>
      </c>
      <c r="F56" s="61" t="s">
        <v>1927</v>
      </c>
      <c r="G56" s="61">
        <v>55</v>
      </c>
      <c r="H56" s="61">
        <v>70630</v>
      </c>
      <c r="I56" s="61" t="s">
        <v>1925</v>
      </c>
      <c r="J56" s="61" t="str">
        <f t="shared" si="1"/>
        <v>70630  Prof Fees-Legal</v>
      </c>
      <c r="K56" s="61" t="s">
        <v>969</v>
      </c>
    </row>
    <row r="57" spans="1:11" ht="12.75">
      <c r="A57" s="61">
        <v>56</v>
      </c>
      <c r="B57" s="86" t="s">
        <v>115</v>
      </c>
      <c r="C57" t="s">
        <v>1923</v>
      </c>
      <c r="D57" s="61" t="str">
        <f t="shared" si="3"/>
        <v>209100  Information Services</v>
      </c>
      <c r="F57" s="61" t="s">
        <v>1930</v>
      </c>
      <c r="G57" s="61">
        <v>56</v>
      </c>
      <c r="H57" s="61">
        <v>70635</v>
      </c>
      <c r="I57" s="61" t="s">
        <v>1928</v>
      </c>
      <c r="J57" s="61" t="str">
        <f t="shared" si="1"/>
        <v>70635  Prof Fees-Management Consulting</v>
      </c>
      <c r="K57" s="61" t="s">
        <v>970</v>
      </c>
    </row>
    <row r="58" spans="1:11" ht="12.75">
      <c r="A58" s="61">
        <v>57</v>
      </c>
      <c r="B58" s="86" t="s">
        <v>116</v>
      </c>
      <c r="C58" t="s">
        <v>1926</v>
      </c>
      <c r="D58" s="61" t="str">
        <f t="shared" si="3"/>
        <v>209200  Academic Systems</v>
      </c>
      <c r="F58" s="61" t="s">
        <v>1933</v>
      </c>
      <c r="G58" s="61">
        <v>57</v>
      </c>
      <c r="H58" s="61">
        <v>70640</v>
      </c>
      <c r="I58" s="61" t="s">
        <v>1931</v>
      </c>
      <c r="J58" s="61" t="str">
        <f t="shared" si="1"/>
        <v>70640  Prof Fees-Marketing</v>
      </c>
      <c r="K58" s="61" t="s">
        <v>971</v>
      </c>
    </row>
    <row r="59" spans="1:11" ht="12.75">
      <c r="A59" s="61">
        <v>58</v>
      </c>
      <c r="B59" s="86" t="s">
        <v>117</v>
      </c>
      <c r="C59" t="s">
        <v>1929</v>
      </c>
      <c r="D59" s="61" t="str">
        <f t="shared" si="3"/>
        <v>209300  Administrative Systems</v>
      </c>
      <c r="F59" s="61" t="s">
        <v>1936</v>
      </c>
      <c r="G59" s="61">
        <v>58</v>
      </c>
      <c r="H59" s="61">
        <v>70645</v>
      </c>
      <c r="I59" s="61" t="s">
        <v>1934</v>
      </c>
      <c r="J59" s="61" t="str">
        <f t="shared" si="1"/>
        <v>70645  Prof Fees-Medical</v>
      </c>
      <c r="K59" s="61" t="s">
        <v>972</v>
      </c>
    </row>
    <row r="60" spans="1:11" ht="12.75">
      <c r="A60" s="61">
        <v>59</v>
      </c>
      <c r="B60" s="86" t="s">
        <v>118</v>
      </c>
      <c r="C60" t="s">
        <v>1932</v>
      </c>
      <c r="D60" s="61" t="str">
        <f t="shared" si="3"/>
        <v>209400  Network Systems</v>
      </c>
      <c r="F60" s="61" t="s">
        <v>1939</v>
      </c>
      <c r="G60" s="61">
        <v>59</v>
      </c>
      <c r="H60" s="61">
        <v>70650</v>
      </c>
      <c r="I60" s="61" t="s">
        <v>1937</v>
      </c>
      <c r="J60" s="61" t="str">
        <f t="shared" si="1"/>
        <v>70650  Prof Fees-Musician</v>
      </c>
      <c r="K60" s="61" t="s">
        <v>973</v>
      </c>
    </row>
    <row r="61" spans="1:11" ht="12.75">
      <c r="A61" s="61">
        <v>60</v>
      </c>
      <c r="B61" s="86" t="s">
        <v>119</v>
      </c>
      <c r="C61" t="s">
        <v>1935</v>
      </c>
      <c r="D61" s="61" t="str">
        <f t="shared" si="3"/>
        <v>209500  Classroom/Lab Support</v>
      </c>
      <c r="F61" s="61" t="s">
        <v>1942</v>
      </c>
      <c r="G61" s="61">
        <v>60</v>
      </c>
      <c r="H61" s="61">
        <v>70655</v>
      </c>
      <c r="I61" s="61" t="s">
        <v>1940</v>
      </c>
      <c r="J61" s="61" t="str">
        <f t="shared" si="1"/>
        <v>70655  Prof Fees-Referee/Official</v>
      </c>
      <c r="K61" s="61" t="s">
        <v>974</v>
      </c>
    </row>
    <row r="62" spans="1:11" ht="12.75">
      <c r="A62" s="61">
        <v>61</v>
      </c>
      <c r="B62" s="86" t="s">
        <v>1229</v>
      </c>
      <c r="C62" t="s">
        <v>1230</v>
      </c>
      <c r="D62" s="61" t="str">
        <f t="shared" si="3"/>
        <v>209700  Telephony</v>
      </c>
      <c r="F62" s="61" t="s">
        <v>1945</v>
      </c>
      <c r="G62" s="61">
        <v>61</v>
      </c>
      <c r="H62" s="61">
        <v>70699</v>
      </c>
      <c r="I62" s="61" t="s">
        <v>1943</v>
      </c>
      <c r="J62" s="61" t="str">
        <f t="shared" si="1"/>
        <v>70699  Prof Fees-Other Professional</v>
      </c>
      <c r="K62" s="61" t="s">
        <v>975</v>
      </c>
    </row>
    <row r="63" spans="1:11" ht="12.75">
      <c r="A63" s="61">
        <v>62</v>
      </c>
      <c r="B63" s="86" t="s">
        <v>120</v>
      </c>
      <c r="C63" t="s">
        <v>1938</v>
      </c>
      <c r="D63" s="61" t="str">
        <f t="shared" si="3"/>
        <v>209600  Desktop Support</v>
      </c>
      <c r="F63" s="61" t="s">
        <v>1948</v>
      </c>
      <c r="G63" s="61">
        <v>62</v>
      </c>
      <c r="H63" s="61">
        <v>70705</v>
      </c>
      <c r="I63" s="61" t="s">
        <v>1946</v>
      </c>
      <c r="J63" s="61" t="str">
        <f t="shared" si="1"/>
        <v>70705  Contract Srvcs-Data Processing/IS</v>
      </c>
      <c r="K63" s="61" t="s">
        <v>976</v>
      </c>
    </row>
    <row r="64" spans="1:11" ht="12.75">
      <c r="A64" s="61">
        <v>63</v>
      </c>
      <c r="B64" s="86" t="s">
        <v>121</v>
      </c>
      <c r="C64" t="s">
        <v>1941</v>
      </c>
      <c r="D64" s="61" t="str">
        <f t="shared" si="3"/>
        <v>209900  Info Services-Store Inventory</v>
      </c>
      <c r="F64" s="61" t="s">
        <v>1951</v>
      </c>
      <c r="G64" s="61">
        <v>63</v>
      </c>
      <c r="H64" s="61">
        <v>70710</v>
      </c>
      <c r="I64" s="61" t="s">
        <v>1949</v>
      </c>
      <c r="J64" s="61" t="str">
        <f t="shared" si="1"/>
        <v>70710  Contract Srvcs-Employment Agency</v>
      </c>
      <c r="K64" s="61" t="s">
        <v>977</v>
      </c>
    </row>
    <row r="65" spans="1:11" ht="12.75">
      <c r="A65" s="61">
        <v>64</v>
      </c>
      <c r="B65" s="86" t="s">
        <v>122</v>
      </c>
      <c r="C65" t="s">
        <v>1944</v>
      </c>
      <c r="D65" s="61" t="str">
        <f t="shared" si="3"/>
        <v>211100  Dean's Office-Arts and Sciences</v>
      </c>
      <c r="F65" s="61" t="s">
        <v>1954</v>
      </c>
      <c r="G65" s="61">
        <v>64</v>
      </c>
      <c r="H65" s="61">
        <v>70720</v>
      </c>
      <c r="I65" s="61" t="s">
        <v>1952</v>
      </c>
      <c r="J65" s="61" t="str">
        <f t="shared" si="1"/>
        <v>70720  Contract Srvcs-Waste Disp, Haz</v>
      </c>
      <c r="K65" s="61" t="s">
        <v>978</v>
      </c>
    </row>
    <row r="66" spans="1:11" ht="12.75">
      <c r="A66" s="61">
        <v>65</v>
      </c>
      <c r="B66" s="86" t="s">
        <v>123</v>
      </c>
      <c r="C66" t="s">
        <v>1947</v>
      </c>
      <c r="D66" s="61" t="str">
        <f t="shared" si="3"/>
        <v>211101  Culicchia-Sears Faculty Award</v>
      </c>
      <c r="F66" s="61" t="s">
        <v>1957</v>
      </c>
      <c r="G66" s="61">
        <v>65</v>
      </c>
      <c r="H66" s="61">
        <v>70725</v>
      </c>
      <c r="I66" s="61" t="s">
        <v>1955</v>
      </c>
      <c r="J66" s="61" t="str">
        <f t="shared" si="1"/>
        <v>70725  Contract Srvcs-Waste Disp,Non-Haz</v>
      </c>
      <c r="K66" s="61" t="s">
        <v>979</v>
      </c>
    </row>
    <row r="67" spans="1:11" ht="12.75">
      <c r="A67" s="61">
        <v>66</v>
      </c>
      <c r="B67" s="86" t="s">
        <v>124</v>
      </c>
      <c r="C67" t="s">
        <v>1950</v>
      </c>
      <c r="D67" s="61" t="str">
        <f aca="true" t="shared" si="4" ref="D67:D100">CONCATENATE("",B67,"  ",C67)</f>
        <v>211102  Summer Undergrad Research Program</v>
      </c>
      <c r="F67" s="61" t="s">
        <v>1960</v>
      </c>
      <c r="G67" s="61">
        <v>66</v>
      </c>
      <c r="H67" s="61">
        <v>70730</v>
      </c>
      <c r="I67" s="61" t="s">
        <v>1958</v>
      </c>
      <c r="J67" s="61" t="str">
        <f t="shared" si="1"/>
        <v>70730  Contract Srvcs-Janitorial</v>
      </c>
      <c r="K67" s="61" t="s">
        <v>980</v>
      </c>
    </row>
    <row r="68" spans="1:11" ht="12.75">
      <c r="A68" s="61">
        <v>67</v>
      </c>
      <c r="B68" s="86" t="s">
        <v>125</v>
      </c>
      <c r="C68" t="s">
        <v>1953</v>
      </c>
      <c r="D68" s="61" t="str">
        <f t="shared" si="4"/>
        <v>211200  Associate Dean-College Arts/Science</v>
      </c>
      <c r="F68" s="61" t="s">
        <v>1963</v>
      </c>
      <c r="G68" s="61">
        <v>67</v>
      </c>
      <c r="H68" s="61">
        <v>70735</v>
      </c>
      <c r="I68" s="61" t="s">
        <v>1961</v>
      </c>
      <c r="J68" s="61" t="str">
        <f t="shared" si="1"/>
        <v>70735  Contract Srvcs-Laundry</v>
      </c>
      <c r="K68" s="61" t="s">
        <v>981</v>
      </c>
    </row>
    <row r="69" spans="1:11" ht="12.75">
      <c r="A69" s="61">
        <v>68</v>
      </c>
      <c r="B69" s="86" t="s">
        <v>126</v>
      </c>
      <c r="C69" t="s">
        <v>1956</v>
      </c>
      <c r="D69" s="61" t="str">
        <f t="shared" si="4"/>
        <v>211300  Assistant Dean-College Arts/Science</v>
      </c>
      <c r="F69" s="61" t="s">
        <v>1966</v>
      </c>
      <c r="G69" s="61">
        <v>68</v>
      </c>
      <c r="H69" s="61">
        <v>70740</v>
      </c>
      <c r="I69" s="61" t="s">
        <v>1964</v>
      </c>
      <c r="J69" s="61" t="str">
        <f t="shared" si="1"/>
        <v>70740  Contract Srvcs-Security</v>
      </c>
      <c r="K69" s="61" t="s">
        <v>982</v>
      </c>
    </row>
    <row r="70" spans="1:11" ht="12.75">
      <c r="A70" s="61">
        <v>69</v>
      </c>
      <c r="B70" s="86" t="s">
        <v>127</v>
      </c>
      <c r="C70" t="s">
        <v>1959</v>
      </c>
      <c r="D70" s="61" t="str">
        <f t="shared" si="4"/>
        <v>211400  Academic Advising Center</v>
      </c>
      <c r="F70" s="61" t="s">
        <v>1969</v>
      </c>
      <c r="G70" s="61">
        <v>69</v>
      </c>
      <c r="H70" s="61">
        <v>70745</v>
      </c>
      <c r="I70" s="61" t="s">
        <v>1967</v>
      </c>
      <c r="J70" s="61" t="str">
        <f aca="true" t="shared" si="5" ref="J70:J134">CONCATENATE(H70,"  ",I70)</f>
        <v>70745  Contract Srvcs-Snow Removal</v>
      </c>
      <c r="K70" s="61" t="s">
        <v>983</v>
      </c>
    </row>
    <row r="71" spans="1:11" ht="12.75">
      <c r="A71" s="61">
        <v>70</v>
      </c>
      <c r="B71" s="86" t="s">
        <v>128</v>
      </c>
      <c r="C71" t="s">
        <v>1962</v>
      </c>
      <c r="D71" s="61" t="str">
        <f t="shared" si="4"/>
        <v>211500  Instructional Media Services</v>
      </c>
      <c r="F71" s="61" t="s">
        <v>1972</v>
      </c>
      <c r="G71" s="61">
        <v>70</v>
      </c>
      <c r="H71" s="61">
        <v>70799</v>
      </c>
      <c r="I71" s="61" t="s">
        <v>1970</v>
      </c>
      <c r="J71" s="61" t="str">
        <f t="shared" si="5"/>
        <v>70799  Contract Srvcs-Other</v>
      </c>
      <c r="K71" s="61" t="s">
        <v>984</v>
      </c>
    </row>
    <row r="72" spans="1:11" ht="12.75">
      <c r="A72" s="61">
        <v>71</v>
      </c>
      <c r="B72" s="86" t="s">
        <v>129</v>
      </c>
      <c r="C72" t="s">
        <v>1965</v>
      </c>
      <c r="D72" s="61" t="str">
        <f t="shared" si="4"/>
        <v>211600  Core Curriculum</v>
      </c>
      <c r="F72" s="61" t="s">
        <v>1975</v>
      </c>
      <c r="G72" s="61">
        <v>71</v>
      </c>
      <c r="H72" s="61">
        <v>70805</v>
      </c>
      <c r="I72" s="61" t="s">
        <v>1973</v>
      </c>
      <c r="J72" s="61" t="str">
        <f t="shared" si="5"/>
        <v>70805  Equip Srvc Contract-Athletic </v>
      </c>
      <c r="K72" s="61" t="s">
        <v>985</v>
      </c>
    </row>
    <row r="73" spans="1:11" ht="12.75">
      <c r="A73" s="61">
        <v>72</v>
      </c>
      <c r="B73" s="86" t="s">
        <v>130</v>
      </c>
      <c r="C73" t="s">
        <v>1968</v>
      </c>
      <c r="D73" s="61" t="str">
        <f t="shared" si="4"/>
        <v>211700  Health Prof Advisory Committee</v>
      </c>
      <c r="F73" s="61" t="s">
        <v>1978</v>
      </c>
      <c r="G73" s="61">
        <v>72</v>
      </c>
      <c r="H73" s="61">
        <v>70810</v>
      </c>
      <c r="I73" s="61" t="s">
        <v>1976</v>
      </c>
      <c r="J73" s="61" t="str">
        <f t="shared" si="5"/>
        <v>70810  Equip Srvc Contract-Audio Visual</v>
      </c>
      <c r="K73" s="61" t="s">
        <v>986</v>
      </c>
    </row>
    <row r="74" spans="1:11" ht="12.75">
      <c r="A74" s="61">
        <v>73</v>
      </c>
      <c r="B74" s="86" t="s">
        <v>131</v>
      </c>
      <c r="C74" t="s">
        <v>1971</v>
      </c>
      <c r="D74" s="61" t="str">
        <f t="shared" si="4"/>
        <v>211800  Reading Effectiveness</v>
      </c>
      <c r="F74" s="61" t="s">
        <v>1981</v>
      </c>
      <c r="G74" s="61">
        <v>73</v>
      </c>
      <c r="H74" s="61">
        <v>70815</v>
      </c>
      <c r="I74" s="61" t="s">
        <v>1979</v>
      </c>
      <c r="J74" s="61" t="str">
        <f t="shared" si="5"/>
        <v>70815  Equip Srvc Contract-Automotive</v>
      </c>
      <c r="K74" s="61" t="s">
        <v>987</v>
      </c>
    </row>
    <row r="75" spans="1:11" ht="12.75">
      <c r="A75" s="61">
        <v>74</v>
      </c>
      <c r="B75" s="86" t="s">
        <v>132</v>
      </c>
      <c r="C75" t="s">
        <v>1974</v>
      </c>
      <c r="D75" s="61" t="str">
        <f t="shared" si="4"/>
        <v>211901  Rev. Miller Chair in Classics</v>
      </c>
      <c r="F75" s="61" t="s">
        <v>1984</v>
      </c>
      <c r="G75" s="61">
        <v>74</v>
      </c>
      <c r="H75" s="61">
        <v>70820</v>
      </c>
      <c r="I75" s="61" t="s">
        <v>1982</v>
      </c>
      <c r="J75" s="61" t="str">
        <f t="shared" si="5"/>
        <v>70820  Equip Srvc Contract-Computer</v>
      </c>
      <c r="K75" s="61" t="s">
        <v>988</v>
      </c>
    </row>
    <row r="76" spans="1:11" ht="12.75">
      <c r="A76" s="61">
        <v>75</v>
      </c>
      <c r="B76" s="86" t="s">
        <v>133</v>
      </c>
      <c r="C76" t="s">
        <v>1977</v>
      </c>
      <c r="D76" s="61" t="str">
        <f t="shared" si="4"/>
        <v>213100  Art History</v>
      </c>
      <c r="F76" s="61" t="s">
        <v>1987</v>
      </c>
      <c r="G76" s="61">
        <v>75</v>
      </c>
      <c r="H76" s="61">
        <v>70825</v>
      </c>
      <c r="I76" s="61" t="s">
        <v>1985</v>
      </c>
      <c r="J76" s="61" t="str">
        <f t="shared" si="5"/>
        <v>70825  Equip Srvc Contract-Facilities</v>
      </c>
      <c r="K76" s="61" t="s">
        <v>989</v>
      </c>
    </row>
    <row r="77" spans="1:11" ht="12.75">
      <c r="A77" s="61">
        <v>76</v>
      </c>
      <c r="B77" s="86" t="s">
        <v>134</v>
      </c>
      <c r="C77" t="s">
        <v>1980</v>
      </c>
      <c r="D77" s="61" t="str">
        <f t="shared" si="4"/>
        <v>214100  Biology</v>
      </c>
      <c r="F77" s="61" t="s">
        <v>1990</v>
      </c>
      <c r="G77" s="61">
        <v>76</v>
      </c>
      <c r="H77" s="61">
        <v>70830</v>
      </c>
      <c r="I77" s="61" t="s">
        <v>1988</v>
      </c>
      <c r="J77" s="61" t="str">
        <f t="shared" si="5"/>
        <v>70830  Equip Srvc Contract-Furn/Fixtures</v>
      </c>
      <c r="K77" s="61" t="s">
        <v>990</v>
      </c>
    </row>
    <row r="78" spans="1:11" ht="12.75">
      <c r="A78" s="61">
        <v>77</v>
      </c>
      <c r="B78" s="86" t="s">
        <v>135</v>
      </c>
      <c r="C78" t="s">
        <v>1983</v>
      </c>
      <c r="D78" s="61" t="str">
        <f t="shared" si="4"/>
        <v>214101  NSF 9870201-Johansen</v>
      </c>
      <c r="F78" s="61" t="s">
        <v>1993</v>
      </c>
      <c r="G78" s="61">
        <v>77</v>
      </c>
      <c r="H78" s="61">
        <v>70835</v>
      </c>
      <c r="I78" s="61" t="s">
        <v>1991</v>
      </c>
      <c r="J78" s="61" t="str">
        <f t="shared" si="5"/>
        <v>70835  Equip Srvc Contract-Grounds</v>
      </c>
      <c r="K78" s="61" t="s">
        <v>991</v>
      </c>
    </row>
    <row r="79" spans="1:11" ht="12.75">
      <c r="A79" s="61">
        <v>78</v>
      </c>
      <c r="B79" s="86" t="s">
        <v>136</v>
      </c>
      <c r="C79" t="s">
        <v>1986</v>
      </c>
      <c r="D79" s="61" t="str">
        <f t="shared" si="4"/>
        <v>214105  DOA Fort Irwin Study-Johansen</v>
      </c>
      <c r="F79" s="61" t="s">
        <v>1996</v>
      </c>
      <c r="G79" s="61">
        <v>78</v>
      </c>
      <c r="H79" s="61">
        <v>70840</v>
      </c>
      <c r="I79" s="61" t="s">
        <v>1994</v>
      </c>
      <c r="J79" s="61" t="str">
        <f t="shared" si="5"/>
        <v>70840  Equip Srvc Contract-Laboratory</v>
      </c>
      <c r="K79" s="61" t="s">
        <v>992</v>
      </c>
    </row>
    <row r="80" spans="1:11" ht="12.75">
      <c r="A80" s="61">
        <v>79</v>
      </c>
      <c r="B80" s="86" t="s">
        <v>137</v>
      </c>
      <c r="C80" t="s">
        <v>1989</v>
      </c>
      <c r="D80" s="61" t="str">
        <f t="shared" si="4"/>
        <v>214107  Directed Donation-Murphy/Wideman</v>
      </c>
      <c r="F80" s="61" t="s">
        <v>1999</v>
      </c>
      <c r="G80" s="61">
        <v>79</v>
      </c>
      <c r="H80" s="61">
        <v>70845</v>
      </c>
      <c r="I80" s="61" t="s">
        <v>1997</v>
      </c>
      <c r="J80" s="61" t="str">
        <f t="shared" si="5"/>
        <v>70845  Equip Srvc Contract-Office</v>
      </c>
      <c r="K80" s="61" t="s">
        <v>993</v>
      </c>
    </row>
    <row r="81" spans="1:11" ht="12.75">
      <c r="A81" s="61">
        <v>80</v>
      </c>
      <c r="B81" s="86" t="s">
        <v>138</v>
      </c>
      <c r="C81" t="s">
        <v>1992</v>
      </c>
      <c r="D81" s="61" t="str">
        <f t="shared" si="4"/>
        <v>214108  EPA STAR Grant-Johansen</v>
      </c>
      <c r="F81" s="61" t="s">
        <v>2002</v>
      </c>
      <c r="G81" s="61">
        <v>80</v>
      </c>
      <c r="H81" s="61">
        <v>70850</v>
      </c>
      <c r="I81" s="61" t="s">
        <v>2000</v>
      </c>
      <c r="J81" s="61" t="str">
        <f t="shared" si="5"/>
        <v>70850  Equip Srvc Contract-Pool</v>
      </c>
      <c r="K81" s="61" t="s">
        <v>994</v>
      </c>
    </row>
    <row r="82" spans="1:11" ht="12.75">
      <c r="A82" s="61">
        <v>81</v>
      </c>
      <c r="B82" s="86" t="s">
        <v>139</v>
      </c>
      <c r="C82" t="s">
        <v>1995</v>
      </c>
      <c r="D82" s="61" t="str">
        <f t="shared" si="4"/>
        <v>214109  Long-Term Soil Variability-Johansen</v>
      </c>
      <c r="F82" s="61" t="s">
        <v>2005</v>
      </c>
      <c r="G82" s="61">
        <v>81</v>
      </c>
      <c r="H82" s="61">
        <v>70855</v>
      </c>
      <c r="I82" s="61" t="s">
        <v>2003</v>
      </c>
      <c r="J82" s="61" t="str">
        <f t="shared" si="5"/>
        <v>70855  Equip Srvc Contract-Telephone</v>
      </c>
      <c r="K82" s="61" t="s">
        <v>995</v>
      </c>
    </row>
    <row r="83" spans="1:11" ht="12.75">
      <c r="A83" s="61">
        <v>82</v>
      </c>
      <c r="B83" s="86" t="s">
        <v>140</v>
      </c>
      <c r="C83" t="s">
        <v>1998</v>
      </c>
      <c r="D83" s="61" t="str">
        <f t="shared" si="4"/>
        <v>214111  Vasopressin J/J</v>
      </c>
      <c r="F83" s="61" t="s">
        <v>1228</v>
      </c>
      <c r="G83" s="61">
        <v>82</v>
      </c>
      <c r="H83" s="61">
        <v>70899</v>
      </c>
      <c r="I83" s="61" t="s">
        <v>2006</v>
      </c>
      <c r="J83" s="61" t="str">
        <f t="shared" si="5"/>
        <v>70899  Equip Srvc Contract-Other</v>
      </c>
      <c r="K83" s="61" t="s">
        <v>996</v>
      </c>
    </row>
    <row r="84" spans="1:11" ht="12.75">
      <c r="A84" s="61">
        <v>83</v>
      </c>
      <c r="B84" s="86" t="s">
        <v>141</v>
      </c>
      <c r="C84" t="s">
        <v>2001</v>
      </c>
      <c r="D84" s="61" t="str">
        <f t="shared" si="4"/>
        <v>214112  Biology Student Travel Fund</v>
      </c>
      <c r="F84" s="61" t="s">
        <v>2008</v>
      </c>
      <c r="G84" s="61">
        <v>83</v>
      </c>
      <c r="H84" s="61">
        <v>70905</v>
      </c>
      <c r="I84" s="61" t="s">
        <v>2009</v>
      </c>
      <c r="J84" s="61" t="str">
        <f t="shared" si="5"/>
        <v>70905  Rental/Leasing-Copy Machine </v>
      </c>
      <c r="K84" s="61" t="s">
        <v>997</v>
      </c>
    </row>
    <row r="85" spans="1:11" ht="12.75">
      <c r="A85" s="61">
        <v>84</v>
      </c>
      <c r="B85" s="86" t="s">
        <v>142</v>
      </c>
      <c r="C85" t="s">
        <v>2004</v>
      </c>
      <c r="D85" s="61" t="str">
        <f t="shared" si="4"/>
        <v>214113  Doan Brook Study</v>
      </c>
      <c r="F85" s="61" t="s">
        <v>2011</v>
      </c>
      <c r="G85" s="61">
        <v>84</v>
      </c>
      <c r="H85" s="61">
        <v>70910</v>
      </c>
      <c r="I85" s="61" t="s">
        <v>2012</v>
      </c>
      <c r="J85" s="61" t="str">
        <f t="shared" si="5"/>
        <v>70910  Rental/Leasing-Equipment </v>
      </c>
      <c r="K85" s="61" t="s">
        <v>998</v>
      </c>
    </row>
    <row r="86" spans="1:11" ht="12.75">
      <c r="A86" s="61">
        <v>85</v>
      </c>
      <c r="B86" s="86" t="s">
        <v>143</v>
      </c>
      <c r="C86" t="s">
        <v>2007</v>
      </c>
      <c r="D86" s="61" t="str">
        <f t="shared" si="4"/>
        <v>214114  Biology-Belize Trip</v>
      </c>
      <c r="F86" s="61" t="s">
        <v>2014</v>
      </c>
      <c r="G86" s="61">
        <v>85</v>
      </c>
      <c r="H86" s="61">
        <v>70915</v>
      </c>
      <c r="I86" s="61" t="s">
        <v>2015</v>
      </c>
      <c r="J86" s="61" t="str">
        <f t="shared" si="5"/>
        <v>70915  Rental/Leasing-Facilities</v>
      </c>
      <c r="K86" s="61" t="s">
        <v>999</v>
      </c>
    </row>
    <row r="87" spans="1:11" ht="12.75">
      <c r="A87" s="61">
        <v>86</v>
      </c>
      <c r="B87" s="86" t="s">
        <v>144</v>
      </c>
      <c r="C87" t="s">
        <v>1258</v>
      </c>
      <c r="D87" s="61" t="str">
        <f t="shared" si="4"/>
        <v>214115  NSF EF-0431285 Colburn</v>
      </c>
      <c r="F87" s="61" t="s">
        <v>2017</v>
      </c>
      <c r="G87" s="61">
        <v>86</v>
      </c>
      <c r="H87" s="61">
        <v>70920</v>
      </c>
      <c r="I87" s="61" t="s">
        <v>2018</v>
      </c>
      <c r="J87" s="61" t="str">
        <f t="shared" si="5"/>
        <v>70920  Rental/Leasing-Furniture</v>
      </c>
      <c r="K87" s="61" t="s">
        <v>1000</v>
      </c>
    </row>
    <row r="88" spans="1:11" ht="12.75">
      <c r="A88" s="61">
        <v>87</v>
      </c>
      <c r="B88" s="86" t="s">
        <v>145</v>
      </c>
      <c r="C88" t="s">
        <v>146</v>
      </c>
      <c r="D88" s="61" t="str">
        <f t="shared" si="4"/>
        <v>214116  Discover Life in America-Johansen</v>
      </c>
      <c r="F88" s="61" t="s">
        <v>2020</v>
      </c>
      <c r="G88" s="61">
        <v>87</v>
      </c>
      <c r="H88" s="61">
        <v>70925</v>
      </c>
      <c r="I88" s="61" t="s">
        <v>2021</v>
      </c>
      <c r="J88" s="61" t="str">
        <f t="shared" si="5"/>
        <v>70925  Rental/Leasing-Software</v>
      </c>
      <c r="K88" s="61" t="s">
        <v>1001</v>
      </c>
    </row>
    <row r="89" spans="1:11" ht="12.75">
      <c r="A89" s="61">
        <v>88</v>
      </c>
      <c r="B89" s="86" t="s">
        <v>1260</v>
      </c>
      <c r="C89" t="s">
        <v>1261</v>
      </c>
      <c r="D89" s="61" t="str">
        <f t="shared" si="4"/>
        <v>214117  NSF DEB 0315979 BGSU</v>
      </c>
      <c r="F89" s="61" t="s">
        <v>2023</v>
      </c>
      <c r="G89" s="61">
        <v>88</v>
      </c>
      <c r="H89" s="61">
        <v>70930</v>
      </c>
      <c r="I89" s="61" t="s">
        <v>2024</v>
      </c>
      <c r="J89" s="61" t="str">
        <f t="shared" si="5"/>
        <v>70930  Rental/Leasing-Vehicles-Non Travel</v>
      </c>
      <c r="K89" s="61" t="s">
        <v>1002</v>
      </c>
    </row>
    <row r="90" spans="1:11" ht="12.75">
      <c r="A90" s="61">
        <v>89</v>
      </c>
      <c r="B90" s="86" t="s">
        <v>1259</v>
      </c>
      <c r="C90" t="s">
        <v>2010</v>
      </c>
      <c r="D90" s="61" t="str">
        <f t="shared" si="4"/>
        <v>214118  Templeton Medical Research-Mur/Wid</v>
      </c>
      <c r="F90" s="61" t="s">
        <v>2026</v>
      </c>
      <c r="G90" s="61">
        <v>89</v>
      </c>
      <c r="H90" s="61">
        <v>70999</v>
      </c>
      <c r="I90" s="61" t="s">
        <v>2027</v>
      </c>
      <c r="J90" s="61" t="str">
        <f t="shared" si="5"/>
        <v>70999  Rental/Leasing-Other </v>
      </c>
      <c r="K90" s="61" t="s">
        <v>1003</v>
      </c>
    </row>
    <row r="91" spans="1:11" ht="12.75">
      <c r="A91" s="61">
        <v>90</v>
      </c>
      <c r="B91" s="86" t="s">
        <v>147</v>
      </c>
      <c r="C91" t="s">
        <v>2013</v>
      </c>
      <c r="D91" s="61" t="str">
        <f t="shared" si="4"/>
        <v>215100  Chemistry</v>
      </c>
      <c r="F91" s="61" t="s">
        <v>2029</v>
      </c>
      <c r="G91" s="61">
        <v>90</v>
      </c>
      <c r="H91" s="61">
        <v>71005</v>
      </c>
      <c r="I91" s="61" t="s">
        <v>2443</v>
      </c>
      <c r="J91" s="61" t="str">
        <f t="shared" si="5"/>
        <v>71005  Fees-Activity/Entry</v>
      </c>
      <c r="K91" s="61" t="s">
        <v>2444</v>
      </c>
    </row>
    <row r="92" spans="1:11" ht="12.75">
      <c r="A92" s="61">
        <v>91</v>
      </c>
      <c r="B92" s="86" t="s">
        <v>148</v>
      </c>
      <c r="C92" t="s">
        <v>2016</v>
      </c>
      <c r="D92" s="61" t="str">
        <f t="shared" si="4"/>
        <v>215101  NSF 9987897-Nichols</v>
      </c>
      <c r="F92" s="61" t="s">
        <v>2032</v>
      </c>
      <c r="G92" s="61">
        <v>91</v>
      </c>
      <c r="H92" s="61">
        <v>71010</v>
      </c>
      <c r="I92" s="61" t="s">
        <v>2030</v>
      </c>
      <c r="J92" s="61" t="str">
        <f t="shared" si="5"/>
        <v>71010  Fees-Conference/Meeting/Seminar</v>
      </c>
      <c r="K92" s="61" t="s">
        <v>1004</v>
      </c>
    </row>
    <row r="93" spans="1:11" ht="12.75">
      <c r="A93" s="61">
        <v>92</v>
      </c>
      <c r="B93" s="86" t="s">
        <v>149</v>
      </c>
      <c r="C93" t="s">
        <v>2019</v>
      </c>
      <c r="D93" s="61" t="str">
        <f t="shared" si="4"/>
        <v>215102  Clare Boothe Luce Undergrad Schol</v>
      </c>
      <c r="F93" s="61" t="s">
        <v>2035</v>
      </c>
      <c r="G93" s="61">
        <v>92</v>
      </c>
      <c r="H93" s="61">
        <v>71015</v>
      </c>
      <c r="I93" s="61" t="s">
        <v>2033</v>
      </c>
      <c r="J93" s="61" t="str">
        <f t="shared" si="5"/>
        <v>71015  Fees-Professional Dues/Membership</v>
      </c>
      <c r="K93" s="61" t="s">
        <v>1005</v>
      </c>
    </row>
    <row r="94" spans="1:11" ht="12.75">
      <c r="A94" s="61">
        <v>93</v>
      </c>
      <c r="B94" s="86" t="s">
        <v>150</v>
      </c>
      <c r="C94" t="s">
        <v>2022</v>
      </c>
      <c r="D94" s="61" t="str">
        <f t="shared" si="4"/>
        <v>215103  FERRO-Chemistry Grant</v>
      </c>
      <c r="F94" s="61" t="s">
        <v>2038</v>
      </c>
      <c r="G94" s="61">
        <v>93</v>
      </c>
      <c r="H94" s="61">
        <v>71020</v>
      </c>
      <c r="I94" s="61" t="s">
        <v>2036</v>
      </c>
      <c r="J94" s="61" t="str">
        <f t="shared" si="5"/>
        <v>71020  Fees-Subscript/Books/Publications</v>
      </c>
      <c r="K94" s="61" t="s">
        <v>1006</v>
      </c>
    </row>
    <row r="95" spans="1:11" ht="12.75">
      <c r="A95" s="61">
        <v>94</v>
      </c>
      <c r="B95" s="86" t="s">
        <v>151</v>
      </c>
      <c r="C95" t="s">
        <v>2025</v>
      </c>
      <c r="D95" s="61" t="str">
        <f t="shared" si="4"/>
        <v>215104  Hewlett Grant Chemistry</v>
      </c>
      <c r="F95" s="61" t="s">
        <v>2047</v>
      </c>
      <c r="G95" s="61">
        <v>94</v>
      </c>
      <c r="H95" s="61">
        <v>71025</v>
      </c>
      <c r="I95" s="61" t="s">
        <v>2039</v>
      </c>
      <c r="J95" s="61" t="str">
        <f>CONCATENATE(H95,"  ",I95)</f>
        <v>71025  Fees-Training/Education/Workshop</v>
      </c>
      <c r="K95" s="61" t="s">
        <v>1007</v>
      </c>
    </row>
    <row r="96" spans="1:11" ht="12.75">
      <c r="A96" s="61">
        <v>95</v>
      </c>
      <c r="B96" s="86" t="s">
        <v>152</v>
      </c>
      <c r="C96" t="s">
        <v>2028</v>
      </c>
      <c r="D96" s="61" t="str">
        <f t="shared" si="4"/>
        <v>215106  Petroleum Research-Challen</v>
      </c>
      <c r="F96" s="61" t="s">
        <v>2050</v>
      </c>
      <c r="G96" s="61">
        <v>95</v>
      </c>
      <c r="H96" s="61">
        <v>71099</v>
      </c>
      <c r="I96" s="61" t="s">
        <v>2153</v>
      </c>
      <c r="J96" s="61" t="str">
        <f t="shared" si="5"/>
        <v>71099  Fees-Other-Dues/Subscrip/Regist</v>
      </c>
      <c r="K96" s="61" t="s">
        <v>2154</v>
      </c>
    </row>
    <row r="97" spans="1:11" ht="12.75">
      <c r="A97" s="61">
        <v>96</v>
      </c>
      <c r="B97" s="86" t="s">
        <v>153</v>
      </c>
      <c r="C97" t="s">
        <v>2031</v>
      </c>
      <c r="D97" s="61" t="str">
        <f t="shared" si="4"/>
        <v>215107  Research Corp CC5033-Miller</v>
      </c>
      <c r="F97" s="61" t="s">
        <v>2053</v>
      </c>
      <c r="G97" s="61">
        <v>96</v>
      </c>
      <c r="H97" s="61">
        <v>71105</v>
      </c>
      <c r="I97" s="61" t="s">
        <v>2048</v>
      </c>
      <c r="J97" s="61" t="str">
        <f t="shared" si="5"/>
        <v>71105  Fees-Appraisal</v>
      </c>
      <c r="K97" s="61" t="s">
        <v>1008</v>
      </c>
    </row>
    <row r="98" spans="1:11" ht="12.75">
      <c r="A98" s="61">
        <v>97</v>
      </c>
      <c r="B98" s="86" t="s">
        <v>154</v>
      </c>
      <c r="C98" t="s">
        <v>2034</v>
      </c>
      <c r="D98" s="61" t="str">
        <f t="shared" si="4"/>
        <v>215108  Chemistry Department Enterprises</v>
      </c>
      <c r="G98" s="61">
        <v>97</v>
      </c>
      <c r="H98" s="61">
        <v>71120</v>
      </c>
      <c r="I98" s="61" t="s">
        <v>2051</v>
      </c>
      <c r="J98" s="61" t="str">
        <f t="shared" si="5"/>
        <v>71120  Fees-Permits</v>
      </c>
      <c r="K98" s="61" t="s">
        <v>1009</v>
      </c>
    </row>
    <row r="99" spans="1:11" ht="12.75">
      <c r="A99" s="61">
        <v>98</v>
      </c>
      <c r="B99" s="86" t="s">
        <v>155</v>
      </c>
      <c r="C99" t="s">
        <v>2037</v>
      </c>
      <c r="D99" s="61" t="str">
        <f t="shared" si="4"/>
        <v>215109  Chemistry-Summer Camps</v>
      </c>
      <c r="G99" s="61">
        <v>98</v>
      </c>
      <c r="H99" s="61">
        <v>71130</v>
      </c>
      <c r="I99" s="61" t="s">
        <v>2054</v>
      </c>
      <c r="J99" s="61" t="str">
        <f t="shared" si="5"/>
        <v>71130  Fees-Licensing</v>
      </c>
      <c r="K99" s="61" t="s">
        <v>1010</v>
      </c>
    </row>
    <row r="100" spans="1:11" ht="12.75">
      <c r="A100" s="61">
        <v>99</v>
      </c>
      <c r="B100" s="86" t="s">
        <v>156</v>
      </c>
      <c r="C100" t="s">
        <v>2046</v>
      </c>
      <c r="D100" s="61" t="str">
        <f t="shared" si="4"/>
        <v>215111  John Carrabine Computer Lab Fund</v>
      </c>
      <c r="G100" s="61">
        <v>99</v>
      </c>
      <c r="H100" s="61">
        <v>71199</v>
      </c>
      <c r="I100" s="61" t="s">
        <v>2056</v>
      </c>
      <c r="J100" s="61" t="str">
        <f t="shared" si="5"/>
        <v>71199  Fees-Other Licenses/Permits/Fees</v>
      </c>
      <c r="K100" s="61" t="s">
        <v>1011</v>
      </c>
    </row>
    <row r="101" spans="1:11" ht="12.75">
      <c r="A101" s="61">
        <v>100</v>
      </c>
      <c r="B101" s="86" t="s">
        <v>157</v>
      </c>
      <c r="C101" t="s">
        <v>2049</v>
      </c>
      <c r="D101" s="61" t="str">
        <f aca="true" t="shared" si="6" ref="D101:D132">CONCATENATE("",B101,"  ",C101)</f>
        <v>215112  Kresge Science Equipment Endowment</v>
      </c>
      <c r="G101" s="61">
        <v>100</v>
      </c>
      <c r="H101" s="61">
        <v>71505</v>
      </c>
      <c r="I101" s="61" t="s">
        <v>2058</v>
      </c>
      <c r="J101" s="61" t="str">
        <f t="shared" si="5"/>
        <v>71505  Repair/Maint-ADA</v>
      </c>
      <c r="K101" s="61" t="s">
        <v>1012</v>
      </c>
    </row>
    <row r="102" spans="1:11" ht="12.75">
      <c r="A102" s="61">
        <v>101</v>
      </c>
      <c r="B102" s="86" t="s">
        <v>158</v>
      </c>
      <c r="C102" t="s">
        <v>2052</v>
      </c>
      <c r="D102" s="61" t="str">
        <f t="shared" si="6"/>
        <v>216100  Classical Modern Language &amp; Culture</v>
      </c>
      <c r="G102" s="61">
        <v>101</v>
      </c>
      <c r="H102" s="61">
        <v>71510</v>
      </c>
      <c r="I102" s="61" t="s">
        <v>2060</v>
      </c>
      <c r="J102" s="61" t="str">
        <f t="shared" si="5"/>
        <v>71510  Repair/Maint-Boiler</v>
      </c>
      <c r="K102" s="61" t="s">
        <v>1013</v>
      </c>
    </row>
    <row r="103" spans="1:11" ht="12.75">
      <c r="A103" s="61">
        <v>102</v>
      </c>
      <c r="B103" s="86" t="s">
        <v>159</v>
      </c>
      <c r="C103" t="s">
        <v>2055</v>
      </c>
      <c r="D103" s="61" t="str">
        <f t="shared" si="6"/>
        <v>216101  Lang/Cultures-AWEA Conference</v>
      </c>
      <c r="G103" s="61">
        <v>102</v>
      </c>
      <c r="H103" s="61">
        <v>71515</v>
      </c>
      <c r="I103" s="61" t="s">
        <v>2062</v>
      </c>
      <c r="J103" s="61" t="str">
        <f t="shared" si="5"/>
        <v>71515  Repair/Maint-Brick/Stonework</v>
      </c>
      <c r="K103" s="61" t="s">
        <v>1014</v>
      </c>
    </row>
    <row r="104" spans="1:11" ht="12.75">
      <c r="A104" s="61">
        <v>103</v>
      </c>
      <c r="B104" s="86" t="s">
        <v>160</v>
      </c>
      <c r="C104" t="s">
        <v>2057</v>
      </c>
      <c r="D104" s="61" t="str">
        <f t="shared" si="6"/>
        <v>216102  Classical Language Publish-Gatto</v>
      </c>
      <c r="G104" s="61">
        <v>103</v>
      </c>
      <c r="H104" s="61">
        <v>71520</v>
      </c>
      <c r="I104" s="61" t="s">
        <v>2064</v>
      </c>
      <c r="J104" s="61" t="str">
        <f t="shared" si="5"/>
        <v>71520  Repair/Maint-Ceiling/Wall</v>
      </c>
      <c r="K104" s="61" t="s">
        <v>1015</v>
      </c>
    </row>
    <row r="105" spans="1:11" ht="12.75">
      <c r="A105" s="61">
        <v>104</v>
      </c>
      <c r="B105" s="86" t="s">
        <v>161</v>
      </c>
      <c r="C105" t="s">
        <v>2059</v>
      </c>
      <c r="D105" s="61" t="str">
        <f t="shared" si="6"/>
        <v>216103  Dr. Rene Fabien German Scholarship</v>
      </c>
      <c r="G105" s="61">
        <v>104</v>
      </c>
      <c r="H105" s="61">
        <v>71525</v>
      </c>
      <c r="I105" s="61" t="s">
        <v>2066</v>
      </c>
      <c r="J105" s="61" t="str">
        <f t="shared" si="5"/>
        <v>71525  Repair/Maint-Door/Lock</v>
      </c>
      <c r="K105" s="61" t="s">
        <v>1016</v>
      </c>
    </row>
    <row r="106" spans="1:11" ht="12.75">
      <c r="A106" s="61">
        <v>105</v>
      </c>
      <c r="B106" s="86" t="s">
        <v>162</v>
      </c>
      <c r="C106" t="s">
        <v>2061</v>
      </c>
      <c r="D106" s="61" t="str">
        <f t="shared" si="6"/>
        <v>216104  Slovak Educational Trust Fund</v>
      </c>
      <c r="G106" s="61">
        <v>105</v>
      </c>
      <c r="H106" s="61">
        <v>71530</v>
      </c>
      <c r="I106" s="61" t="s">
        <v>2069</v>
      </c>
      <c r="J106" s="61" t="str">
        <f t="shared" si="5"/>
        <v>71530  Repair/Maint-Electrical</v>
      </c>
      <c r="K106" s="61" t="s">
        <v>1017</v>
      </c>
    </row>
    <row r="107" spans="1:11" ht="12.75">
      <c r="A107" s="61">
        <v>106</v>
      </c>
      <c r="B107" s="86" t="s">
        <v>163</v>
      </c>
      <c r="C107" t="s">
        <v>2063</v>
      </c>
      <c r="D107" s="61" t="str">
        <f t="shared" si="6"/>
        <v>216500  Language Learning Center</v>
      </c>
      <c r="G107" s="61">
        <v>106</v>
      </c>
      <c r="H107" s="61">
        <v>71535</v>
      </c>
      <c r="I107" s="61" t="s">
        <v>2071</v>
      </c>
      <c r="J107" s="61" t="str">
        <f t="shared" si="5"/>
        <v>71535  Repair/Maint-Elevator</v>
      </c>
      <c r="K107" s="61" t="s">
        <v>1018</v>
      </c>
    </row>
    <row r="108" spans="1:11" ht="12.75">
      <c r="A108" s="61">
        <v>107</v>
      </c>
      <c r="B108" s="86" t="s">
        <v>164</v>
      </c>
      <c r="C108" t="s">
        <v>2065</v>
      </c>
      <c r="D108" s="61" t="str">
        <f t="shared" si="6"/>
        <v>217100  Communications</v>
      </c>
      <c r="G108" s="61">
        <v>107</v>
      </c>
      <c r="H108" s="61">
        <v>71540</v>
      </c>
      <c r="I108" s="61" t="s">
        <v>2073</v>
      </c>
      <c r="J108" s="61" t="str">
        <f t="shared" si="5"/>
        <v>71540  Repair/Maint-Flooring/Carpet</v>
      </c>
      <c r="K108" s="61" t="s">
        <v>1019</v>
      </c>
    </row>
    <row r="109" spans="1:11" ht="12.75">
      <c r="A109" s="61">
        <v>108</v>
      </c>
      <c r="B109" s="86" t="s">
        <v>165</v>
      </c>
      <c r="C109" t="s">
        <v>2067</v>
      </c>
      <c r="D109" s="61" t="str">
        <f t="shared" si="6"/>
        <v>217101  Communications-Department Fund</v>
      </c>
      <c r="G109" s="61">
        <v>108</v>
      </c>
      <c r="H109" s="61">
        <v>71545</v>
      </c>
      <c r="I109" s="61" t="s">
        <v>2075</v>
      </c>
      <c r="J109" s="61" t="str">
        <f t="shared" si="5"/>
        <v>71545  Repair/Maint-HVAC</v>
      </c>
      <c r="K109" s="61" t="s">
        <v>1020</v>
      </c>
    </row>
    <row r="110" spans="1:11" ht="12.75">
      <c r="A110" s="61">
        <v>109</v>
      </c>
      <c r="B110" s="86" t="s">
        <v>166</v>
      </c>
      <c r="C110" t="s">
        <v>2070</v>
      </c>
      <c r="D110" s="61" t="str">
        <f t="shared" si="6"/>
        <v>217102  Center for Media Ethics</v>
      </c>
      <c r="G110" s="61">
        <v>109</v>
      </c>
      <c r="H110" s="61">
        <v>71550</v>
      </c>
      <c r="I110" s="61" t="s">
        <v>2077</v>
      </c>
      <c r="J110" s="61" t="str">
        <f t="shared" si="5"/>
        <v>71550  Repair/Maint-Lighting/Lamp</v>
      </c>
      <c r="K110" s="61" t="s">
        <v>1021</v>
      </c>
    </row>
    <row r="111" spans="1:11" ht="12.75">
      <c r="A111" s="61">
        <v>110</v>
      </c>
      <c r="B111" s="86" t="s">
        <v>167</v>
      </c>
      <c r="C111" t="s">
        <v>2072</v>
      </c>
      <c r="D111" s="61" t="str">
        <f t="shared" si="6"/>
        <v>217103  Cuniff Award in Communications</v>
      </c>
      <c r="G111" s="61">
        <v>110</v>
      </c>
      <c r="H111" s="61">
        <v>71555</v>
      </c>
      <c r="I111" s="61" t="s">
        <v>2079</v>
      </c>
      <c r="J111" s="61" t="str">
        <f t="shared" si="5"/>
        <v>71555  Repair/Maint-Paint/Wallcover</v>
      </c>
      <c r="K111" s="61" t="s">
        <v>1022</v>
      </c>
    </row>
    <row r="112" spans="1:11" ht="12.75">
      <c r="A112" s="61">
        <v>111</v>
      </c>
      <c r="B112" s="86" t="s">
        <v>168</v>
      </c>
      <c r="C112" t="s">
        <v>2074</v>
      </c>
      <c r="D112" s="61" t="str">
        <f t="shared" si="6"/>
        <v>217104  Breslin WEWS Communication Award</v>
      </c>
      <c r="G112" s="61">
        <v>111</v>
      </c>
      <c r="H112" s="61">
        <v>71560</v>
      </c>
      <c r="I112" s="61" t="s">
        <v>2081</v>
      </c>
      <c r="J112" s="61" t="str">
        <f t="shared" si="5"/>
        <v>71560  Repair/Maint-Plumbing</v>
      </c>
      <c r="K112" s="61" t="s">
        <v>1023</v>
      </c>
    </row>
    <row r="113" spans="1:11" ht="12.75">
      <c r="A113" s="61">
        <v>112</v>
      </c>
      <c r="B113" s="86" t="s">
        <v>169</v>
      </c>
      <c r="C113" t="s">
        <v>2076</v>
      </c>
      <c r="D113" s="61" t="str">
        <f t="shared" si="6"/>
        <v>217105  Debate and Oratory Endowment Fund</v>
      </c>
      <c r="G113" s="61">
        <v>112</v>
      </c>
      <c r="H113" s="61">
        <v>71565</v>
      </c>
      <c r="I113" s="61" t="s">
        <v>2083</v>
      </c>
      <c r="J113" s="61" t="str">
        <f t="shared" si="5"/>
        <v>71565  Repair/Maint-Roofing/Gutter</v>
      </c>
      <c r="K113" s="61" t="s">
        <v>1024</v>
      </c>
    </row>
    <row r="114" spans="1:11" ht="12.75">
      <c r="A114" s="61">
        <v>113</v>
      </c>
      <c r="B114" s="86" t="s">
        <v>170</v>
      </c>
      <c r="C114" t="s">
        <v>2078</v>
      </c>
      <c r="D114" s="61" t="str">
        <f t="shared" si="6"/>
        <v>217106  Kathleen Dolan Memorial Fund</v>
      </c>
      <c r="G114" s="61">
        <v>113</v>
      </c>
      <c r="H114" s="61">
        <v>71570</v>
      </c>
      <c r="I114" s="61" t="s">
        <v>2085</v>
      </c>
      <c r="J114" s="61" t="str">
        <f t="shared" si="5"/>
        <v>71570  Repair/Maint-Window</v>
      </c>
      <c r="K114" s="61" t="s">
        <v>1025</v>
      </c>
    </row>
    <row r="115" spans="1:11" ht="12.75">
      <c r="A115" s="61">
        <v>114</v>
      </c>
      <c r="B115" s="86" t="s">
        <v>171</v>
      </c>
      <c r="C115" t="s">
        <v>2080</v>
      </c>
      <c r="D115" s="61" t="str">
        <f t="shared" si="6"/>
        <v>217107  Austin J Freeley Debate Scholarship</v>
      </c>
      <c r="G115" s="61">
        <v>114</v>
      </c>
      <c r="H115" s="61">
        <v>71599</v>
      </c>
      <c r="I115" s="61" t="s">
        <v>2087</v>
      </c>
      <c r="J115" s="61" t="str">
        <f t="shared" si="5"/>
        <v>71599  Repair/Maint-Other Facility</v>
      </c>
      <c r="K115" s="61" t="s">
        <v>1026</v>
      </c>
    </row>
    <row r="116" spans="1:11" ht="12.75">
      <c r="A116" s="61">
        <v>115</v>
      </c>
      <c r="B116" s="86" t="s">
        <v>172</v>
      </c>
      <c r="C116" t="s">
        <v>2082</v>
      </c>
      <c r="D116" s="61" t="str">
        <f t="shared" si="6"/>
        <v>217108  General Electric Communications</v>
      </c>
      <c r="G116" s="61">
        <v>115</v>
      </c>
      <c r="H116" s="61">
        <v>71605</v>
      </c>
      <c r="I116" s="61" t="s">
        <v>2089</v>
      </c>
      <c r="J116" s="61" t="str">
        <f t="shared" si="5"/>
        <v>71605  Repair/Maint Grounds-Athletic </v>
      </c>
      <c r="K116" s="61" t="s">
        <v>1027</v>
      </c>
    </row>
    <row r="117" spans="1:11" ht="12.75">
      <c r="A117" s="61">
        <v>116</v>
      </c>
      <c r="B117" s="86" t="s">
        <v>173</v>
      </c>
      <c r="C117" t="s">
        <v>2084</v>
      </c>
      <c r="D117" s="61" t="str">
        <f t="shared" si="6"/>
        <v>217109  Rosenfeld Schol in Communications</v>
      </c>
      <c r="G117" s="61">
        <v>116</v>
      </c>
      <c r="H117" s="61">
        <v>71610</v>
      </c>
      <c r="I117" s="61" t="s">
        <v>2091</v>
      </c>
      <c r="J117" s="61" t="str">
        <f t="shared" si="5"/>
        <v>71610  Repair/Maint Grounds-Drainage</v>
      </c>
      <c r="K117" s="61" t="s">
        <v>1028</v>
      </c>
    </row>
    <row r="118" spans="1:11" ht="12.75">
      <c r="A118" s="61">
        <v>117</v>
      </c>
      <c r="B118" s="86" t="s">
        <v>174</v>
      </c>
      <c r="C118" t="s">
        <v>2086</v>
      </c>
      <c r="D118" s="61" t="str">
        <f t="shared" si="6"/>
        <v>217111  WJCU Endowment-Directors Award</v>
      </c>
      <c r="G118" s="61">
        <v>117</v>
      </c>
      <c r="H118" s="61">
        <v>71615</v>
      </c>
      <c r="I118" s="61" t="s">
        <v>2093</v>
      </c>
      <c r="J118" s="61" t="str">
        <f t="shared" si="5"/>
        <v>71615  Repair/Maint Grounds-Landscaping</v>
      </c>
      <c r="K118" s="61" t="s">
        <v>1033</v>
      </c>
    </row>
    <row r="119" spans="1:11" ht="12.75">
      <c r="A119" s="61">
        <v>118</v>
      </c>
      <c r="B119" s="86" t="s">
        <v>175</v>
      </c>
      <c r="C119" t="s">
        <v>2088</v>
      </c>
      <c r="D119" s="61" t="str">
        <f t="shared" si="6"/>
        <v>217300  Debate</v>
      </c>
      <c r="G119" s="61">
        <v>118</v>
      </c>
      <c r="H119" s="61">
        <v>71620</v>
      </c>
      <c r="I119" s="61" t="s">
        <v>2095</v>
      </c>
      <c r="J119" s="61" t="str">
        <f t="shared" si="5"/>
        <v>71620  Repair/Maint Grounds-Parking Lot</v>
      </c>
      <c r="K119" s="61" t="s">
        <v>1034</v>
      </c>
    </row>
    <row r="120" spans="1:11" ht="12.75">
      <c r="A120" s="61">
        <v>119</v>
      </c>
      <c r="B120" s="86" t="s">
        <v>176</v>
      </c>
      <c r="C120" t="s">
        <v>2090</v>
      </c>
      <c r="D120" s="61" t="str">
        <f t="shared" si="6"/>
        <v>217400  WJCU Radio</v>
      </c>
      <c r="G120" s="61">
        <v>119</v>
      </c>
      <c r="H120" s="61">
        <v>71625</v>
      </c>
      <c r="I120" s="61" t="s">
        <v>2097</v>
      </c>
      <c r="J120" s="61" t="str">
        <f t="shared" si="5"/>
        <v>71625  Repair/Maint Grounds-Concrete</v>
      </c>
      <c r="K120" s="61" t="s">
        <v>1035</v>
      </c>
    </row>
    <row r="121" spans="1:11" ht="12.75">
      <c r="A121" s="61">
        <v>120</v>
      </c>
      <c r="B121" s="86" t="s">
        <v>177</v>
      </c>
      <c r="C121" t="s">
        <v>2092</v>
      </c>
      <c r="D121" s="61" t="str">
        <f t="shared" si="6"/>
        <v>217500  Theater Production</v>
      </c>
      <c r="G121" s="61">
        <v>120</v>
      </c>
      <c r="H121" s="61">
        <v>71630</v>
      </c>
      <c r="I121" s="61" t="s">
        <v>2099</v>
      </c>
      <c r="J121" s="61" t="str">
        <f t="shared" si="5"/>
        <v>71630  Repair/Maint Grounds-Signage</v>
      </c>
      <c r="K121" s="61" t="s">
        <v>1036</v>
      </c>
    </row>
    <row r="122" spans="1:11" ht="12.75">
      <c r="A122" s="61">
        <v>121</v>
      </c>
      <c r="B122" s="86" t="s">
        <v>178</v>
      </c>
      <c r="C122" t="s">
        <v>2094</v>
      </c>
      <c r="D122" s="61" t="str">
        <f t="shared" si="6"/>
        <v>219100  Education and Allied Studies</v>
      </c>
      <c r="G122" s="61">
        <v>121</v>
      </c>
      <c r="H122" s="61">
        <v>71699</v>
      </c>
      <c r="I122" s="61" t="s">
        <v>2101</v>
      </c>
      <c r="J122" s="61" t="str">
        <f t="shared" si="5"/>
        <v>71699  Repair/Maint Grounds-Other</v>
      </c>
      <c r="K122" s="61" t="s">
        <v>1037</v>
      </c>
    </row>
    <row r="123" spans="1:11" ht="12.75">
      <c r="A123" s="61">
        <v>122</v>
      </c>
      <c r="B123" s="86" t="s">
        <v>179</v>
      </c>
      <c r="C123" t="s">
        <v>2096</v>
      </c>
      <c r="D123" s="61" t="str">
        <f t="shared" si="6"/>
        <v>219101  Ohio DOE Core063776-RWFC-02</v>
      </c>
      <c r="G123" s="61">
        <v>122</v>
      </c>
      <c r="H123" s="61">
        <v>71705</v>
      </c>
      <c r="I123" s="61" t="s">
        <v>2103</v>
      </c>
      <c r="J123" s="61" t="str">
        <f t="shared" si="5"/>
        <v>71705  Repair/Main Equip-Athletic </v>
      </c>
      <c r="K123" s="61" t="s">
        <v>1038</v>
      </c>
    </row>
    <row r="124" spans="1:11" ht="12.75">
      <c r="A124" s="61">
        <v>123</v>
      </c>
      <c r="B124" s="86" t="s">
        <v>180</v>
      </c>
      <c r="C124" t="s">
        <v>2098</v>
      </c>
      <c r="D124" s="61" t="str">
        <f t="shared" si="6"/>
        <v>219102  Ohio DOE Core063776-RWIM-02</v>
      </c>
      <c r="G124" s="61">
        <v>123</v>
      </c>
      <c r="H124" s="61">
        <v>71710</v>
      </c>
      <c r="I124" s="61" t="s">
        <v>2105</v>
      </c>
      <c r="J124" s="61" t="str">
        <f t="shared" si="5"/>
        <v>71710  Repair/Maint Equip-Audio Visual</v>
      </c>
      <c r="K124" s="61" t="s">
        <v>1039</v>
      </c>
    </row>
    <row r="125" spans="1:11" ht="12.75">
      <c r="A125" s="61">
        <v>124</v>
      </c>
      <c r="B125" s="86" t="s">
        <v>181</v>
      </c>
      <c r="C125" t="s">
        <v>2100</v>
      </c>
      <c r="D125" s="61" t="str">
        <f t="shared" si="6"/>
        <v>219103  Bridge Program-Clev Schl Dist-JM</v>
      </c>
      <c r="G125" s="61">
        <v>124</v>
      </c>
      <c r="H125" s="61">
        <v>71715</v>
      </c>
      <c r="I125" s="61" t="s">
        <v>2107</v>
      </c>
      <c r="J125" s="61" t="str">
        <f t="shared" si="5"/>
        <v>71715  Repair/Maint Equip-Automotive</v>
      </c>
      <c r="K125" s="61" t="s">
        <v>1040</v>
      </c>
    </row>
    <row r="126" spans="1:11" ht="12.75">
      <c r="A126" s="61">
        <v>125</v>
      </c>
      <c r="B126" s="86" t="s">
        <v>182</v>
      </c>
      <c r="C126" t="s">
        <v>2102</v>
      </c>
      <c r="D126" s="61" t="str">
        <f t="shared" si="6"/>
        <v>219104  Bridge Program-Cleveland Fnd-JM</v>
      </c>
      <c r="G126" s="61">
        <v>125</v>
      </c>
      <c r="H126" s="61">
        <v>71720</v>
      </c>
      <c r="I126" s="61" t="s">
        <v>2109</v>
      </c>
      <c r="J126" s="61" t="str">
        <f t="shared" si="5"/>
        <v>71720  Repair/Maint Equip-Computer </v>
      </c>
      <c r="K126" s="61" t="s">
        <v>1041</v>
      </c>
    </row>
    <row r="127" spans="1:11" ht="12.75">
      <c r="A127" s="61">
        <v>126</v>
      </c>
      <c r="B127" s="86" t="s">
        <v>183</v>
      </c>
      <c r="C127" t="s">
        <v>2104</v>
      </c>
      <c r="D127" s="61" t="str">
        <f t="shared" si="6"/>
        <v>219105  Bridge Program-Jennings Fnd-JM</v>
      </c>
      <c r="G127" s="61">
        <v>126</v>
      </c>
      <c r="H127" s="61">
        <v>71725</v>
      </c>
      <c r="I127" s="61" t="s">
        <v>2111</v>
      </c>
      <c r="J127" s="61" t="str">
        <f t="shared" si="5"/>
        <v>71725  Repair/Maint Equip-Facilities</v>
      </c>
      <c r="K127" s="61" t="s">
        <v>1042</v>
      </c>
    </row>
    <row r="128" spans="1:11" ht="12.75">
      <c r="A128" s="61">
        <v>127</v>
      </c>
      <c r="B128" s="86" t="s">
        <v>184</v>
      </c>
      <c r="C128" t="s">
        <v>2106</v>
      </c>
      <c r="D128" s="61" t="str">
        <f t="shared" si="6"/>
        <v>219106  CSU-(MIMIC)-JM</v>
      </c>
      <c r="G128" s="61">
        <v>127</v>
      </c>
      <c r="H128" s="61">
        <v>71730</v>
      </c>
      <c r="I128" s="61" t="s">
        <v>2113</v>
      </c>
      <c r="J128" s="61" t="str">
        <f t="shared" si="5"/>
        <v>71730  Repair/Maint Equip-Furniture</v>
      </c>
      <c r="K128" s="61" t="s">
        <v>1043</v>
      </c>
    </row>
    <row r="129" spans="1:11" ht="12.75">
      <c r="A129" s="61">
        <v>128</v>
      </c>
      <c r="B129" s="86" t="s">
        <v>185</v>
      </c>
      <c r="C129" t="s">
        <v>2108</v>
      </c>
      <c r="D129" s="61" t="str">
        <f t="shared" si="6"/>
        <v>219107  OSU Research Foundation</v>
      </c>
      <c r="G129" s="61">
        <v>128</v>
      </c>
      <c r="H129" s="61">
        <v>71735</v>
      </c>
      <c r="I129" s="61" t="s">
        <v>2115</v>
      </c>
      <c r="J129" s="61" t="str">
        <f t="shared" si="5"/>
        <v>71735  Repair/Maint Equip-Grounds</v>
      </c>
      <c r="K129" s="61" t="s">
        <v>1044</v>
      </c>
    </row>
    <row r="130" spans="1:11" ht="12.75">
      <c r="A130" s="61">
        <v>129</v>
      </c>
      <c r="B130" s="86" t="s">
        <v>186</v>
      </c>
      <c r="C130" t="s">
        <v>2110</v>
      </c>
      <c r="D130" s="61" t="str">
        <f t="shared" si="6"/>
        <v>219108  Center for Professional Development</v>
      </c>
      <c r="G130" s="61">
        <v>129</v>
      </c>
      <c r="H130" s="61">
        <v>71740</v>
      </c>
      <c r="I130" s="61" t="s">
        <v>2117</v>
      </c>
      <c r="J130" s="61" t="str">
        <f t="shared" si="5"/>
        <v>71740  Repair/Maint Equip-Laboratory </v>
      </c>
      <c r="K130" s="61" t="s">
        <v>1045</v>
      </c>
    </row>
    <row r="131" spans="1:11" ht="12.75">
      <c r="A131" s="61">
        <v>130</v>
      </c>
      <c r="B131" s="86" t="s">
        <v>187</v>
      </c>
      <c r="C131" t="s">
        <v>2112</v>
      </c>
      <c r="D131" s="61" t="str">
        <f t="shared" si="6"/>
        <v>219109  CORE Curriculum Project-0637762000</v>
      </c>
      <c r="G131" s="61">
        <v>130</v>
      </c>
      <c r="H131" s="61">
        <v>71745</v>
      </c>
      <c r="I131" s="61" t="s">
        <v>2119</v>
      </c>
      <c r="J131" s="61" t="str">
        <f t="shared" si="5"/>
        <v>71745  Repair/Maint Equip-Office Equip</v>
      </c>
      <c r="K131" s="61" t="s">
        <v>1046</v>
      </c>
    </row>
    <row r="132" spans="1:11" ht="12.75">
      <c r="A132" s="61">
        <v>131</v>
      </c>
      <c r="B132" s="86" t="s">
        <v>188</v>
      </c>
      <c r="C132" t="s">
        <v>2114</v>
      </c>
      <c r="D132" s="61" t="str">
        <f t="shared" si="6"/>
        <v>219111  Educators Alumni Dinner</v>
      </c>
      <c r="G132" s="61">
        <v>131</v>
      </c>
      <c r="H132" s="61">
        <v>71750</v>
      </c>
      <c r="I132" s="61" t="s">
        <v>2121</v>
      </c>
      <c r="J132" s="61" t="str">
        <f t="shared" si="5"/>
        <v>71750  Repair/Maint Equip-Pool</v>
      </c>
      <c r="K132" s="61" t="s">
        <v>1047</v>
      </c>
    </row>
    <row r="133" spans="1:11" ht="12.75">
      <c r="A133" s="61">
        <v>132</v>
      </c>
      <c r="B133" s="86" t="s">
        <v>189</v>
      </c>
      <c r="C133" t="s">
        <v>2116</v>
      </c>
      <c r="D133" s="61" t="str">
        <f aca="true" t="shared" si="7" ref="D133:D141">CONCATENATE("",B133,"  ",C133)</f>
        <v>219112  Foundation for Family Study</v>
      </c>
      <c r="G133" s="61">
        <v>132</v>
      </c>
      <c r="H133" s="61">
        <v>71755</v>
      </c>
      <c r="I133" s="61" t="s">
        <v>2123</v>
      </c>
      <c r="J133" s="61" t="str">
        <f t="shared" si="5"/>
        <v>71755  Repair/Maint Equip-Telephone</v>
      </c>
      <c r="K133" s="61" t="s">
        <v>1048</v>
      </c>
    </row>
    <row r="134" spans="1:11" ht="12.75">
      <c r="A134" s="61">
        <v>133</v>
      </c>
      <c r="B134" s="86" t="s">
        <v>190</v>
      </c>
      <c r="C134" t="s">
        <v>2118</v>
      </c>
      <c r="D134" s="61" t="str">
        <f t="shared" si="7"/>
        <v>219113  OFIC-Technology Project</v>
      </c>
      <c r="G134" s="61">
        <v>133</v>
      </c>
      <c r="H134" s="61">
        <v>71799</v>
      </c>
      <c r="I134" s="61" t="s">
        <v>2125</v>
      </c>
      <c r="J134" s="61" t="str">
        <f t="shared" si="5"/>
        <v>71799  Repair/Maint Equip-Other</v>
      </c>
      <c r="K134" s="61" t="s">
        <v>1049</v>
      </c>
    </row>
    <row r="135" spans="1:11" ht="12.75">
      <c r="A135" s="61">
        <v>134</v>
      </c>
      <c r="B135" s="86" t="s">
        <v>191</v>
      </c>
      <c r="C135" t="s">
        <v>2120</v>
      </c>
      <c r="D135" s="61" t="str">
        <f t="shared" si="7"/>
        <v>219114  Opening Pathways to Teaching</v>
      </c>
      <c r="G135" s="61">
        <v>134</v>
      </c>
      <c r="H135" s="61">
        <v>71805</v>
      </c>
      <c r="I135" s="61" t="s">
        <v>2127</v>
      </c>
      <c r="J135" s="61" t="str">
        <f aca="true" t="shared" si="8" ref="J135:J155">CONCATENATE(H135,"  ",I135)</f>
        <v>71805  Telecom-Cable Television Service</v>
      </c>
      <c r="K135" s="61" t="s">
        <v>1050</v>
      </c>
    </row>
    <row r="136" spans="1:11" ht="12.75">
      <c r="A136" s="61">
        <v>135</v>
      </c>
      <c r="B136" s="86" t="s">
        <v>192</v>
      </c>
      <c r="C136" t="s">
        <v>2122</v>
      </c>
      <c r="D136" s="61" t="str">
        <f t="shared" si="7"/>
        <v>219115  Reading Practicum</v>
      </c>
      <c r="G136" s="61">
        <v>135</v>
      </c>
      <c r="H136" s="61">
        <v>71810</v>
      </c>
      <c r="I136" s="61" t="s">
        <v>2129</v>
      </c>
      <c r="J136" s="61" t="str">
        <f t="shared" si="8"/>
        <v>71810  Telecom-Satellite Service</v>
      </c>
      <c r="K136" s="61" t="s">
        <v>1051</v>
      </c>
    </row>
    <row r="137" spans="1:11" ht="12.75">
      <c r="A137" s="61">
        <v>136</v>
      </c>
      <c r="B137" s="86" t="s">
        <v>193</v>
      </c>
      <c r="C137" t="s">
        <v>2124</v>
      </c>
      <c r="D137" s="61" t="str">
        <f t="shared" si="7"/>
        <v>219116  School Based Education Program</v>
      </c>
      <c r="G137" s="61">
        <v>136</v>
      </c>
      <c r="H137" s="61">
        <v>71815</v>
      </c>
      <c r="I137" s="61" t="s">
        <v>2131</v>
      </c>
      <c r="J137" s="61" t="str">
        <f t="shared" si="8"/>
        <v>71815  Telecom-Telephone Base Services</v>
      </c>
      <c r="K137" s="61" t="s">
        <v>1052</v>
      </c>
    </row>
    <row r="138" spans="1:11" ht="12.75">
      <c r="A138" s="61">
        <v>137</v>
      </c>
      <c r="B138" s="86" t="s">
        <v>194</v>
      </c>
      <c r="C138" t="s">
        <v>2126</v>
      </c>
      <c r="D138" s="61" t="str">
        <f t="shared" si="7"/>
        <v>219117  Education Department Enterprises</v>
      </c>
      <c r="G138" s="61">
        <v>137</v>
      </c>
      <c r="H138" s="61">
        <v>71820</v>
      </c>
      <c r="I138" s="61" t="s">
        <v>2133</v>
      </c>
      <c r="J138" s="61" t="str">
        <f t="shared" si="8"/>
        <v>71820  Telecom-Telephone Data Services</v>
      </c>
      <c r="K138" s="61" t="s">
        <v>1053</v>
      </c>
    </row>
    <row r="139" spans="1:11" ht="12.75">
      <c r="A139" s="61">
        <v>138</v>
      </c>
      <c r="B139" s="86" t="s">
        <v>195</v>
      </c>
      <c r="C139" t="s">
        <v>2128</v>
      </c>
      <c r="D139" s="61" t="str">
        <f t="shared" si="7"/>
        <v>219118  Rev. Joseph Owens Scholarship Fund</v>
      </c>
      <c r="G139" s="61">
        <v>138</v>
      </c>
      <c r="H139" s="61">
        <v>71825</v>
      </c>
      <c r="I139" s="61" t="s">
        <v>2135</v>
      </c>
      <c r="J139" s="61" t="str">
        <f t="shared" si="8"/>
        <v>71825  Telecom-Telephone Equipment</v>
      </c>
      <c r="K139" s="61" t="s">
        <v>1054</v>
      </c>
    </row>
    <row r="140" spans="1:11" ht="12.75">
      <c r="A140" s="61">
        <v>139</v>
      </c>
      <c r="B140" s="86" t="s">
        <v>196</v>
      </c>
      <c r="C140" t="s">
        <v>2130</v>
      </c>
      <c r="D140" s="61" t="str">
        <f t="shared" si="7"/>
        <v>219119  Dr. Wertheim Educational Award</v>
      </c>
      <c r="G140" s="61">
        <v>139</v>
      </c>
      <c r="H140" s="61">
        <v>71830</v>
      </c>
      <c r="I140" s="61" t="s">
        <v>2137</v>
      </c>
      <c r="J140" s="61" t="str">
        <f t="shared" si="8"/>
        <v>71830  Telecom-Telephone Long Distance</v>
      </c>
      <c r="K140" s="61" t="s">
        <v>1055</v>
      </c>
    </row>
    <row r="141" spans="1:11" ht="12.75">
      <c r="A141" s="61">
        <v>140</v>
      </c>
      <c r="B141" s="86" t="s">
        <v>197</v>
      </c>
      <c r="C141" t="s">
        <v>198</v>
      </c>
      <c r="D141" s="61" t="str">
        <f t="shared" si="7"/>
        <v>219120  Ohio DOE Core063776-6B-LS-02P</v>
      </c>
      <c r="G141" s="61">
        <v>140</v>
      </c>
      <c r="H141" s="61">
        <v>71835</v>
      </c>
      <c r="I141" s="61" t="s">
        <v>2139</v>
      </c>
      <c r="J141" s="61" t="str">
        <f t="shared" si="8"/>
        <v>71835  Telecom-Telephone Service Calls</v>
      </c>
      <c r="K141" s="61" t="s">
        <v>1056</v>
      </c>
    </row>
    <row r="142" spans="1:11" ht="12.75">
      <c r="A142" s="61">
        <v>141</v>
      </c>
      <c r="B142" s="86" t="s">
        <v>199</v>
      </c>
      <c r="C142" t="s">
        <v>2132</v>
      </c>
      <c r="D142" s="61" t="s">
        <v>1839</v>
      </c>
      <c r="G142" s="61">
        <v>141</v>
      </c>
      <c r="H142" s="61">
        <v>71840</v>
      </c>
      <c r="I142" s="61" t="s">
        <v>2141</v>
      </c>
      <c r="J142" s="61" t="str">
        <f t="shared" si="8"/>
        <v>71840  Telecom-Video Conferencing</v>
      </c>
      <c r="K142" s="61" t="s">
        <v>1057</v>
      </c>
    </row>
    <row r="143" spans="1:11" ht="12.75">
      <c r="A143" s="61">
        <v>142</v>
      </c>
      <c r="B143" s="86" t="s">
        <v>200</v>
      </c>
      <c r="C143" t="s">
        <v>2134</v>
      </c>
      <c r="D143" s="61" t="s">
        <v>1840</v>
      </c>
      <c r="G143" s="61">
        <v>142</v>
      </c>
      <c r="H143" s="61">
        <v>71845</v>
      </c>
      <c r="I143" s="61" t="s">
        <v>2143</v>
      </c>
      <c r="J143" s="61" t="str">
        <f t="shared" si="8"/>
        <v>71845  Telecom-'Wireless Phone/Pager Srvc</v>
      </c>
      <c r="K143" s="61" t="s">
        <v>1058</v>
      </c>
    </row>
    <row r="144" spans="1:11" ht="12.75">
      <c r="A144" s="61">
        <v>143</v>
      </c>
      <c r="B144" s="86" t="s">
        <v>201</v>
      </c>
      <c r="C144" t="s">
        <v>2136</v>
      </c>
      <c r="D144" s="61" t="s">
        <v>1841</v>
      </c>
      <c r="G144" s="61">
        <v>143</v>
      </c>
      <c r="H144" s="61">
        <v>71899</v>
      </c>
      <c r="I144" s="61" t="s">
        <v>2145</v>
      </c>
      <c r="J144" s="61" t="str">
        <f t="shared" si="8"/>
        <v>71899  Telecom-Other Telecom Costs</v>
      </c>
      <c r="K144" s="61" t="s">
        <v>1059</v>
      </c>
    </row>
    <row r="145" spans="1:11" ht="12.75">
      <c r="A145" s="61">
        <v>144</v>
      </c>
      <c r="B145" s="86" t="s">
        <v>200</v>
      </c>
      <c r="C145"/>
      <c r="D145" s="89" t="s">
        <v>1740</v>
      </c>
      <c r="G145" s="61">
        <v>144</v>
      </c>
      <c r="H145" s="61">
        <v>71905</v>
      </c>
      <c r="I145" s="61" t="s">
        <v>2147</v>
      </c>
      <c r="J145" s="61" t="str">
        <f t="shared" si="8"/>
        <v>71905  Hazard/Controlled Item-Animals</v>
      </c>
      <c r="K145" s="61" t="s">
        <v>1060</v>
      </c>
    </row>
    <row r="146" spans="1:11" ht="12.75">
      <c r="A146" s="61">
        <v>145</v>
      </c>
      <c r="B146" s="86" t="s">
        <v>202</v>
      </c>
      <c r="C146" t="s">
        <v>2138</v>
      </c>
      <c r="D146" s="61" t="str">
        <f aca="true" t="shared" si="9" ref="D146:D209">CONCATENATE("",B146,"  ",C146)</f>
        <v>221103  John Carroll Academic Journal</v>
      </c>
      <c r="G146" s="61">
        <v>145</v>
      </c>
      <c r="H146" s="61">
        <v>71910</v>
      </c>
      <c r="I146" s="61" t="s">
        <v>2149</v>
      </c>
      <c r="J146" s="61" t="str">
        <f t="shared" si="8"/>
        <v>71910  Hazard/Controlled Item-Cont Item</v>
      </c>
      <c r="K146" s="61" t="s">
        <v>1061</v>
      </c>
    </row>
    <row r="147" spans="1:11" ht="12.75">
      <c r="A147" s="61">
        <v>146</v>
      </c>
      <c r="B147" s="86" t="s">
        <v>203</v>
      </c>
      <c r="C147" t="s">
        <v>2140</v>
      </c>
      <c r="D147" s="61" t="str">
        <f t="shared" si="9"/>
        <v>221201  Hopkins Profess in British Lit</v>
      </c>
      <c r="G147" s="61">
        <v>146</v>
      </c>
      <c r="H147" s="61">
        <v>71915</v>
      </c>
      <c r="I147" s="61" t="s">
        <v>2151</v>
      </c>
      <c r="J147" s="61" t="str">
        <f t="shared" si="8"/>
        <v>71915  Hazard/Controlled Item-Chemicals</v>
      </c>
      <c r="K147" s="61" t="s">
        <v>1062</v>
      </c>
    </row>
    <row r="148" spans="1:11" ht="12.75">
      <c r="A148" s="61">
        <v>147</v>
      </c>
      <c r="B148" s="86" t="s">
        <v>204</v>
      </c>
      <c r="C148" t="s">
        <v>2142</v>
      </c>
      <c r="D148" s="61" t="str">
        <f t="shared" si="9"/>
        <v>222100  History</v>
      </c>
      <c r="G148" s="61">
        <v>147</v>
      </c>
      <c r="H148" s="61">
        <v>71920</v>
      </c>
      <c r="I148" s="61" t="s">
        <v>2155</v>
      </c>
      <c r="J148" s="61" t="str">
        <f t="shared" si="8"/>
        <v>71920  Hazard/Controlled Item-Radioactive</v>
      </c>
      <c r="K148" s="61" t="s">
        <v>1063</v>
      </c>
    </row>
    <row r="149" spans="1:11" ht="12.75">
      <c r="A149" s="61">
        <v>148</v>
      </c>
      <c r="B149" s="86" t="s">
        <v>205</v>
      </c>
      <c r="C149" t="s">
        <v>2144</v>
      </c>
      <c r="D149" s="61" t="str">
        <f t="shared" si="9"/>
        <v>222101  Mitsui Lecture Series-Purdy</v>
      </c>
      <c r="G149" s="61">
        <v>148</v>
      </c>
      <c r="H149" s="61">
        <v>71999</v>
      </c>
      <c r="I149" s="61" t="s">
        <v>2157</v>
      </c>
      <c r="J149" s="61" t="str">
        <f t="shared" si="8"/>
        <v>71999  Hazard/Controlled Item-Other</v>
      </c>
      <c r="K149" s="61" t="s">
        <v>1064</v>
      </c>
    </row>
    <row r="150" spans="1:11" ht="12.75">
      <c r="A150" s="61">
        <v>149</v>
      </c>
      <c r="B150" s="86" t="s">
        <v>206</v>
      </c>
      <c r="C150" t="s">
        <v>2146</v>
      </c>
      <c r="D150" s="61" t="str">
        <f t="shared" si="9"/>
        <v>222102  History-Berlin Trip</v>
      </c>
      <c r="G150" s="61">
        <v>149</v>
      </c>
      <c r="H150" s="61">
        <v>72005</v>
      </c>
      <c r="I150" s="61" t="s">
        <v>2159</v>
      </c>
      <c r="J150" s="61" t="str">
        <f t="shared" si="8"/>
        <v>72005  Recognition-Awards</v>
      </c>
      <c r="K150" s="61" t="s">
        <v>1065</v>
      </c>
    </row>
    <row r="151" spans="1:11" ht="12.75">
      <c r="A151" s="61">
        <v>150</v>
      </c>
      <c r="B151" s="86" t="s">
        <v>207</v>
      </c>
      <c r="C151" t="s">
        <v>2148</v>
      </c>
      <c r="D151" s="61" t="str">
        <f t="shared" si="9"/>
        <v>222103  Father Schuchert Prize</v>
      </c>
      <c r="G151" s="61">
        <v>150</v>
      </c>
      <c r="H151" s="61">
        <v>72010</v>
      </c>
      <c r="I151" s="61" t="s">
        <v>2161</v>
      </c>
      <c r="J151" s="61" t="str">
        <f t="shared" si="8"/>
        <v>72010  Recognition-Contributions</v>
      </c>
      <c r="K151" s="61" t="s">
        <v>1066</v>
      </c>
    </row>
    <row r="152" spans="1:11" ht="12.75">
      <c r="A152" s="61">
        <v>151</v>
      </c>
      <c r="B152" s="86" t="s">
        <v>208</v>
      </c>
      <c r="C152" t="s">
        <v>2150</v>
      </c>
      <c r="D152" s="61" t="str">
        <f t="shared" si="9"/>
        <v>224100  Mathematics and Computer Science</v>
      </c>
      <c r="G152" s="61">
        <v>151</v>
      </c>
      <c r="H152" s="61">
        <v>72015</v>
      </c>
      <c r="I152" s="61" t="s">
        <v>2163</v>
      </c>
      <c r="J152" s="61" t="str">
        <f t="shared" si="8"/>
        <v>72015  Recognition-Gifts</v>
      </c>
      <c r="K152" s="61" t="s">
        <v>1067</v>
      </c>
    </row>
    <row r="153" spans="1:11" ht="12.75">
      <c r="A153" s="61">
        <v>152</v>
      </c>
      <c r="B153" s="86" t="s">
        <v>209</v>
      </c>
      <c r="C153" t="s">
        <v>2152</v>
      </c>
      <c r="D153" s="61" t="str">
        <f t="shared" si="9"/>
        <v>224101  Orbital Research Grant</v>
      </c>
      <c r="G153" s="61">
        <v>152</v>
      </c>
      <c r="H153" s="61">
        <v>72020</v>
      </c>
      <c r="I153" s="61" t="s">
        <v>2165</v>
      </c>
      <c r="J153" s="61" t="str">
        <f t="shared" si="8"/>
        <v>72020  Recognition-Memorials/Masses</v>
      </c>
      <c r="K153" s="61" t="s">
        <v>1068</v>
      </c>
    </row>
    <row r="154" spans="1:11" ht="12.75">
      <c r="A154" s="61">
        <v>153</v>
      </c>
      <c r="B154" s="86" t="s">
        <v>210</v>
      </c>
      <c r="C154" t="s">
        <v>2156</v>
      </c>
      <c r="D154" s="61" t="str">
        <f t="shared" si="9"/>
        <v>224102  Math Science Improvement</v>
      </c>
      <c r="G154" s="61">
        <v>153</v>
      </c>
      <c r="H154" s="61">
        <v>72025</v>
      </c>
      <c r="I154" s="61" t="s">
        <v>2167</v>
      </c>
      <c r="J154" s="61" t="str">
        <f t="shared" si="8"/>
        <v>72025  Recognition-Prizes/Raffles/Contest</v>
      </c>
      <c r="K154" s="61" t="s">
        <v>1069</v>
      </c>
    </row>
    <row r="155" spans="1:11" ht="12.75">
      <c r="A155" s="61">
        <v>154</v>
      </c>
      <c r="B155" s="86" t="s">
        <v>211</v>
      </c>
      <c r="C155" t="s">
        <v>2158</v>
      </c>
      <c r="D155" s="61" t="str">
        <f t="shared" si="9"/>
        <v>224103  Math/Computer Science Fund-Olson</v>
      </c>
      <c r="G155" s="61">
        <v>154</v>
      </c>
      <c r="H155" s="61">
        <v>72099</v>
      </c>
      <c r="I155" s="61" t="s">
        <v>2169</v>
      </c>
      <c r="J155" s="61" t="str">
        <f t="shared" si="8"/>
        <v>72099  Recognition-Gift/Donate/Award-Othr</v>
      </c>
      <c r="K155" s="61" t="s">
        <v>1070</v>
      </c>
    </row>
    <row r="156" spans="1:11" ht="12.75">
      <c r="A156" s="61">
        <v>155</v>
      </c>
      <c r="B156" s="86" t="s">
        <v>212</v>
      </c>
      <c r="C156" t="s">
        <v>2160</v>
      </c>
      <c r="D156" s="61" t="str">
        <f t="shared" si="9"/>
        <v>224104  Quantitative Literacy Wrkshp-Moreno</v>
      </c>
      <c r="G156" s="61">
        <v>155</v>
      </c>
      <c r="H156" s="61">
        <v>76304</v>
      </c>
      <c r="I156" s="61" t="s">
        <v>2490</v>
      </c>
      <c r="J156" s="93" t="s">
        <v>2489</v>
      </c>
      <c r="K156" s="93" t="s">
        <v>2489</v>
      </c>
    </row>
    <row r="157" spans="1:11" ht="12.75">
      <c r="A157" s="61">
        <v>156</v>
      </c>
      <c r="B157" s="86" t="s">
        <v>213</v>
      </c>
      <c r="C157" t="s">
        <v>2162</v>
      </c>
      <c r="D157" s="61" t="str">
        <f t="shared" si="9"/>
        <v>224105  Mathematics-Award Fund</v>
      </c>
      <c r="G157" s="61">
        <v>156</v>
      </c>
      <c r="H157" s="61">
        <v>76410</v>
      </c>
      <c r="I157" s="61" t="s">
        <v>2491</v>
      </c>
      <c r="J157" s="93" t="s">
        <v>2492</v>
      </c>
      <c r="K157" s="61" t="s">
        <v>2492</v>
      </c>
    </row>
    <row r="158" spans="1:11" ht="12.75">
      <c r="A158" s="61">
        <v>157</v>
      </c>
      <c r="B158" s="86" t="s">
        <v>214</v>
      </c>
      <c r="C158" t="s">
        <v>2164</v>
      </c>
      <c r="D158" s="61" t="str">
        <f t="shared" si="9"/>
        <v>224106  Math-H.S. Math Competition</v>
      </c>
      <c r="G158" s="61">
        <v>157</v>
      </c>
      <c r="H158" s="61">
        <v>76415</v>
      </c>
      <c r="I158" s="61" t="s">
        <v>2493</v>
      </c>
      <c r="J158" s="93" t="s">
        <v>2494</v>
      </c>
      <c r="K158" s="61" t="s">
        <v>2494</v>
      </c>
    </row>
    <row r="159" spans="1:11" ht="12.75">
      <c r="A159" s="61">
        <v>158</v>
      </c>
      <c r="B159" s="86" t="s">
        <v>215</v>
      </c>
      <c r="C159" t="s">
        <v>2166</v>
      </c>
      <c r="D159" s="61" t="str">
        <f t="shared" si="9"/>
        <v>224107  Mathematics Award Fund</v>
      </c>
      <c r="G159" s="61">
        <v>158</v>
      </c>
      <c r="H159" s="61">
        <v>76505</v>
      </c>
      <c r="I159" s="61" t="s">
        <v>2171</v>
      </c>
      <c r="J159" s="61" t="str">
        <f aca="true" t="shared" si="10" ref="J159:J190">CONCATENATE(H159,"  ",I159)</f>
        <v>76505  CE Equipment-Athletic-Small</v>
      </c>
      <c r="K159" s="61" t="s">
        <v>1071</v>
      </c>
    </row>
    <row r="160" spans="1:11" ht="12.75">
      <c r="A160" s="61">
        <v>159</v>
      </c>
      <c r="B160" s="86" t="s">
        <v>216</v>
      </c>
      <c r="C160" t="s">
        <v>2168</v>
      </c>
      <c r="D160" s="61" t="str">
        <f t="shared" si="9"/>
        <v>224108  Br. Schnepp Scholarship Fund</v>
      </c>
      <c r="G160" s="61">
        <v>159</v>
      </c>
      <c r="H160" s="61">
        <v>76510</v>
      </c>
      <c r="I160" s="61" t="s">
        <v>2173</v>
      </c>
      <c r="J160" s="61" t="str">
        <f t="shared" si="10"/>
        <v>76510  CE Equipment-Audio Visual-Small</v>
      </c>
      <c r="K160" s="61" t="s">
        <v>1072</v>
      </c>
    </row>
    <row r="161" spans="1:11" ht="12.75">
      <c r="A161" s="61">
        <v>160</v>
      </c>
      <c r="B161" s="86" t="s">
        <v>217</v>
      </c>
      <c r="C161" t="s">
        <v>218</v>
      </c>
      <c r="D161" s="61" t="str">
        <f t="shared" si="9"/>
        <v>224109  Research for Students-Moreno</v>
      </c>
      <c r="G161" s="61">
        <v>160</v>
      </c>
      <c r="H161" s="61">
        <v>76515</v>
      </c>
      <c r="I161" s="61" t="s">
        <v>2175</v>
      </c>
      <c r="J161" s="61" t="str">
        <f t="shared" si="10"/>
        <v>76515  CE Equipment-Automotiv -Small</v>
      </c>
      <c r="K161" s="61" t="s">
        <v>1073</v>
      </c>
    </row>
    <row r="162" spans="1:11" ht="12.75">
      <c r="A162" s="61">
        <v>161</v>
      </c>
      <c r="B162" s="86" t="s">
        <v>219</v>
      </c>
      <c r="C162" t="s">
        <v>220</v>
      </c>
      <c r="D162" s="61" t="str">
        <f t="shared" si="9"/>
        <v>224110  Orbital Research-Swarm Int-Palmer</v>
      </c>
      <c r="G162" s="61">
        <v>161</v>
      </c>
      <c r="H162" s="61">
        <v>76520</v>
      </c>
      <c r="I162" s="61" t="s">
        <v>2177</v>
      </c>
      <c r="J162" s="61" t="str">
        <f t="shared" si="10"/>
        <v>76520  CE Equipment-Computer-Small</v>
      </c>
      <c r="K162" s="61" t="s">
        <v>1074</v>
      </c>
    </row>
    <row r="163" spans="1:11" ht="12.75">
      <c r="A163" s="61">
        <v>162</v>
      </c>
      <c r="B163" s="86" t="s">
        <v>221</v>
      </c>
      <c r="C163" t="s">
        <v>222</v>
      </c>
      <c r="D163" s="61" t="str">
        <f t="shared" si="9"/>
        <v>224111  Mid-School Math Seminar</v>
      </c>
      <c r="G163" s="61">
        <v>162</v>
      </c>
      <c r="H163" s="61">
        <v>76525</v>
      </c>
      <c r="I163" s="61" t="s">
        <v>2179</v>
      </c>
      <c r="J163" s="61" t="str">
        <f t="shared" si="10"/>
        <v>76525  CE Equipment-Facilities-Small</v>
      </c>
      <c r="K163" s="61" t="s">
        <v>1075</v>
      </c>
    </row>
    <row r="164" spans="1:11" ht="12.75">
      <c r="A164" s="61">
        <v>163</v>
      </c>
      <c r="B164" s="86" t="s">
        <v>223</v>
      </c>
      <c r="C164" t="s">
        <v>2170</v>
      </c>
      <c r="D164" s="61" t="str">
        <f t="shared" si="9"/>
        <v>225100  Military Science</v>
      </c>
      <c r="G164" s="61">
        <v>163</v>
      </c>
      <c r="H164" s="61">
        <v>76530</v>
      </c>
      <c r="I164" s="61" t="s">
        <v>2181</v>
      </c>
      <c r="J164" s="61" t="str">
        <f t="shared" si="10"/>
        <v>76530  CE Equipment-Furn/Fixtures-Small</v>
      </c>
      <c r="K164" s="61" t="s">
        <v>1076</v>
      </c>
    </row>
    <row r="165" spans="1:11" ht="12.75">
      <c r="A165" s="61">
        <v>164</v>
      </c>
      <c r="B165" s="86" t="s">
        <v>224</v>
      </c>
      <c r="C165" t="s">
        <v>2172</v>
      </c>
      <c r="D165" s="61" t="str">
        <f t="shared" si="9"/>
        <v>225101  ROTC-Alumni</v>
      </c>
      <c r="G165" s="61">
        <v>164</v>
      </c>
      <c r="H165" s="61">
        <v>76535</v>
      </c>
      <c r="I165" s="61" t="s">
        <v>2183</v>
      </c>
      <c r="J165" s="61" t="str">
        <f t="shared" si="10"/>
        <v>76535  CE Equipment-Grounds-Small</v>
      </c>
      <c r="K165" s="61" t="s">
        <v>1077</v>
      </c>
    </row>
    <row r="166" spans="1:11" ht="12.75">
      <c r="A166" s="61">
        <v>165</v>
      </c>
      <c r="B166" s="86" t="s">
        <v>225</v>
      </c>
      <c r="C166" t="s">
        <v>2174</v>
      </c>
      <c r="D166" s="61" t="str">
        <f t="shared" si="9"/>
        <v>227100  Philosophy</v>
      </c>
      <c r="G166" s="61">
        <v>165</v>
      </c>
      <c r="H166" s="61">
        <v>76540</v>
      </c>
      <c r="I166" s="61" t="s">
        <v>2191</v>
      </c>
      <c r="J166" s="61" t="str">
        <f t="shared" si="10"/>
        <v>76540  CE Equipment-Laboratory -Small</v>
      </c>
      <c r="K166" s="61" t="s">
        <v>1078</v>
      </c>
    </row>
    <row r="167" spans="1:11" ht="12.75">
      <c r="A167" s="61">
        <v>166</v>
      </c>
      <c r="B167" s="86" t="s">
        <v>226</v>
      </c>
      <c r="C167" t="s">
        <v>2176</v>
      </c>
      <c r="D167" s="61" t="str">
        <f t="shared" si="9"/>
        <v>227101  Bonnott Scholarship in Philosophy</v>
      </c>
      <c r="G167" s="61">
        <v>166</v>
      </c>
      <c r="H167" s="61">
        <v>76545</v>
      </c>
      <c r="I167" s="61" t="s">
        <v>2197</v>
      </c>
      <c r="J167" s="61" t="str">
        <f t="shared" si="10"/>
        <v>76545  CE Equipment-Office-Small</v>
      </c>
      <c r="K167" s="61" t="s">
        <v>1079</v>
      </c>
    </row>
    <row r="168" spans="1:11" ht="12.75">
      <c r="A168" s="61">
        <v>167</v>
      </c>
      <c r="B168" s="86" t="s">
        <v>227</v>
      </c>
      <c r="C168" t="s">
        <v>2178</v>
      </c>
      <c r="D168" s="61" t="str">
        <f t="shared" si="9"/>
        <v>227501  Don Shula Chair in Philosophy</v>
      </c>
      <c r="G168" s="61">
        <v>167</v>
      </c>
      <c r="H168" s="61">
        <v>76550</v>
      </c>
      <c r="I168" s="61" t="s">
        <v>2199</v>
      </c>
      <c r="J168" s="61" t="str">
        <f t="shared" si="10"/>
        <v>76550  CE Equipment-Pool-Small</v>
      </c>
      <c r="K168" s="61" t="s">
        <v>1080</v>
      </c>
    </row>
    <row r="169" spans="1:11" ht="12.75">
      <c r="A169" s="61">
        <v>168</v>
      </c>
      <c r="B169" s="86" t="s">
        <v>228</v>
      </c>
      <c r="C169" t="s">
        <v>2180</v>
      </c>
      <c r="D169" s="61" t="str">
        <f t="shared" si="9"/>
        <v>228100  Physics</v>
      </c>
      <c r="G169" s="61">
        <v>168</v>
      </c>
      <c r="H169" s="61">
        <v>76555</v>
      </c>
      <c r="I169" s="61" t="s">
        <v>2201</v>
      </c>
      <c r="J169" s="61" t="str">
        <f t="shared" si="10"/>
        <v>76555  CE Equipment-Telephone-Small</v>
      </c>
      <c r="K169" s="61" t="s">
        <v>1081</v>
      </c>
    </row>
    <row r="170" spans="1:11" ht="12.75">
      <c r="A170" s="61">
        <v>169</v>
      </c>
      <c r="B170" s="86" t="s">
        <v>229</v>
      </c>
      <c r="C170" t="s">
        <v>2182</v>
      </c>
      <c r="D170" s="61" t="str">
        <f t="shared" si="9"/>
        <v>228101  NASA NAG3-2564-Hansler</v>
      </c>
      <c r="G170" s="61">
        <v>169</v>
      </c>
      <c r="H170" s="61">
        <v>76599</v>
      </c>
      <c r="I170" s="61" t="s">
        <v>2203</v>
      </c>
      <c r="J170" s="61" t="str">
        <f t="shared" si="10"/>
        <v>76599  CE Equipment-Other-Small</v>
      </c>
      <c r="K170" s="61" t="s">
        <v>1082</v>
      </c>
    </row>
    <row r="171" spans="1:11" ht="12.75">
      <c r="A171" s="61">
        <v>170</v>
      </c>
      <c r="B171" s="86" t="s">
        <v>230</v>
      </c>
      <c r="C171" t="s">
        <v>2190</v>
      </c>
      <c r="D171" s="61" t="str">
        <f t="shared" si="9"/>
        <v>228102  NASA C-74562-Hansler</v>
      </c>
      <c r="G171" s="61">
        <v>170</v>
      </c>
      <c r="H171" s="61">
        <v>76605</v>
      </c>
      <c r="I171" s="61" t="s">
        <v>2205</v>
      </c>
      <c r="J171" s="61" t="str">
        <f t="shared" si="10"/>
        <v>76605  CE Equipment-Athletic-Large</v>
      </c>
      <c r="K171" s="61" t="s">
        <v>1083</v>
      </c>
    </row>
    <row r="172" spans="1:11" ht="12.75">
      <c r="A172" s="61">
        <v>171</v>
      </c>
      <c r="B172" s="86" t="s">
        <v>231</v>
      </c>
      <c r="C172" t="s">
        <v>2192</v>
      </c>
      <c r="D172" s="61" t="str">
        <f t="shared" si="9"/>
        <v>228103  Fiberoptics Research</v>
      </c>
      <c r="G172" s="61">
        <v>171</v>
      </c>
      <c r="H172" s="61">
        <v>76610</v>
      </c>
      <c r="I172" s="61" t="s">
        <v>2207</v>
      </c>
      <c r="J172" s="61" t="str">
        <f t="shared" si="10"/>
        <v>76610  CE Equipment-Audio Visual-Large</v>
      </c>
      <c r="K172" s="61" t="s">
        <v>1084</v>
      </c>
    </row>
    <row r="173" spans="1:11" ht="12.75">
      <c r="A173" s="61">
        <v>172</v>
      </c>
      <c r="B173" s="86" t="s">
        <v>232</v>
      </c>
      <c r="C173" t="s">
        <v>2198</v>
      </c>
      <c r="D173" s="61" t="str">
        <f t="shared" si="9"/>
        <v>228104  Lighting Innovations Ltd-Hansler</v>
      </c>
      <c r="G173" s="61">
        <v>172</v>
      </c>
      <c r="H173" s="61">
        <v>76615</v>
      </c>
      <c r="I173" s="61" t="s">
        <v>2209</v>
      </c>
      <c r="J173" s="61" t="str">
        <f t="shared" si="10"/>
        <v>76615  CE Equipment-Automotive-Large</v>
      </c>
      <c r="K173" s="61" t="s">
        <v>1085</v>
      </c>
    </row>
    <row r="174" spans="1:11" ht="12.75">
      <c r="A174" s="61">
        <v>173</v>
      </c>
      <c r="B174" s="86" t="s">
        <v>233</v>
      </c>
      <c r="C174" t="s">
        <v>2200</v>
      </c>
      <c r="D174" s="61" t="str">
        <f t="shared" si="9"/>
        <v>228105  Rev. Hodous Physics Scholarship</v>
      </c>
      <c r="G174" s="61">
        <v>173</v>
      </c>
      <c r="H174" s="61">
        <v>76620</v>
      </c>
      <c r="I174" s="61" t="s">
        <v>2211</v>
      </c>
      <c r="J174" s="61" t="str">
        <f t="shared" si="10"/>
        <v>76620  CE Equipment-Computer-Large</v>
      </c>
      <c r="K174" s="61" t="s">
        <v>1086</v>
      </c>
    </row>
    <row r="175" spans="1:11" ht="12.75">
      <c r="A175" s="61">
        <v>174</v>
      </c>
      <c r="B175" s="86" t="s">
        <v>234</v>
      </c>
      <c r="C175" t="s">
        <v>2202</v>
      </c>
      <c r="D175" s="61" t="str">
        <f t="shared" si="9"/>
        <v>228106  Industry Collaboration Fund</v>
      </c>
      <c r="G175" s="61">
        <v>174</v>
      </c>
      <c r="H175" s="61">
        <v>76625</v>
      </c>
      <c r="I175" s="61" t="s">
        <v>2213</v>
      </c>
      <c r="J175" s="61" t="str">
        <f t="shared" si="10"/>
        <v>76625  CE Equipment-Facilities-Large</v>
      </c>
      <c r="K175" s="61" t="s">
        <v>1087</v>
      </c>
    </row>
    <row r="176" spans="1:11" ht="12.75">
      <c r="A176" s="61">
        <v>175</v>
      </c>
      <c r="B176" s="86" t="s">
        <v>235</v>
      </c>
      <c r="C176" t="s">
        <v>2204</v>
      </c>
      <c r="D176" s="61" t="str">
        <f t="shared" si="9"/>
        <v>228107  Undergraduate Research Endowment</v>
      </c>
      <c r="G176" s="61">
        <v>175</v>
      </c>
      <c r="H176" s="61">
        <v>76630</v>
      </c>
      <c r="I176" s="61" t="s">
        <v>2215</v>
      </c>
      <c r="J176" s="61" t="str">
        <f t="shared" si="10"/>
        <v>76630  CE Equipment Furn/Fixtures-Large</v>
      </c>
      <c r="K176" s="61" t="s">
        <v>1088</v>
      </c>
    </row>
    <row r="177" spans="1:11" ht="12.75">
      <c r="A177" s="61">
        <v>176</v>
      </c>
      <c r="B177" s="86" t="s">
        <v>236</v>
      </c>
      <c r="C177" t="s">
        <v>237</v>
      </c>
      <c r="D177" s="61" t="str">
        <f t="shared" si="9"/>
        <v>228108  NASA NCC3-945-Hansler</v>
      </c>
      <c r="G177" s="61">
        <v>176</v>
      </c>
      <c r="H177" s="61">
        <v>76635</v>
      </c>
      <c r="I177" s="61" t="s">
        <v>2217</v>
      </c>
      <c r="J177" s="61" t="str">
        <f t="shared" si="10"/>
        <v>76635  CE Equipment-Grounds-Large</v>
      </c>
      <c r="K177" s="61" t="s">
        <v>1089</v>
      </c>
    </row>
    <row r="178" spans="1:11" ht="12.75">
      <c r="A178" s="61">
        <v>177</v>
      </c>
      <c r="B178" s="86" t="s">
        <v>238</v>
      </c>
      <c r="C178" t="s">
        <v>239</v>
      </c>
      <c r="D178" s="61" t="str">
        <f t="shared" si="9"/>
        <v>228109  NASA NCC3-948-Hansler</v>
      </c>
      <c r="G178" s="61">
        <v>177</v>
      </c>
      <c r="H178" s="61">
        <v>76640</v>
      </c>
      <c r="I178" s="61" t="s">
        <v>2219</v>
      </c>
      <c r="J178" s="61" t="str">
        <f t="shared" si="10"/>
        <v>76640  CE Equipment-Laboratory-Large</v>
      </c>
      <c r="K178" s="61" t="s">
        <v>1090</v>
      </c>
    </row>
    <row r="179" spans="1:11" ht="12.75">
      <c r="A179" s="61">
        <v>178</v>
      </c>
      <c r="B179" s="86" t="s">
        <v>240</v>
      </c>
      <c r="C179" t="s">
        <v>2206</v>
      </c>
      <c r="D179" s="61" t="str">
        <f t="shared" si="9"/>
        <v>228500  Machine Shop</v>
      </c>
      <c r="G179" s="61">
        <v>178</v>
      </c>
      <c r="H179" s="61">
        <v>76645</v>
      </c>
      <c r="I179" s="61" t="s">
        <v>2221</v>
      </c>
      <c r="J179" s="61" t="str">
        <f t="shared" si="10"/>
        <v>76645  CE Equipment-Office-Large</v>
      </c>
      <c r="K179" s="61" t="s">
        <v>1091</v>
      </c>
    </row>
    <row r="180" spans="1:11" ht="12.75">
      <c r="A180" s="61">
        <v>179</v>
      </c>
      <c r="B180" s="86" t="s">
        <v>241</v>
      </c>
      <c r="C180" t="s">
        <v>2208</v>
      </c>
      <c r="D180" s="61" t="str">
        <f t="shared" si="9"/>
        <v>229100  Political Science</v>
      </c>
      <c r="G180" s="61">
        <v>179</v>
      </c>
      <c r="H180" s="61">
        <v>76650</v>
      </c>
      <c r="I180" s="61" t="s">
        <v>2223</v>
      </c>
      <c r="J180" s="61" t="str">
        <f t="shared" si="10"/>
        <v>76650  CE Equipment-Pool-Large</v>
      </c>
      <c r="K180" s="61" t="s">
        <v>1092</v>
      </c>
    </row>
    <row r="181" spans="1:11" ht="12.75">
      <c r="A181" s="61">
        <v>180</v>
      </c>
      <c r="B181" s="86" t="s">
        <v>242</v>
      </c>
      <c r="C181" t="s">
        <v>2210</v>
      </c>
      <c r="D181" s="61" t="str">
        <f t="shared" si="9"/>
        <v>229101  Public Policy Seminar-Woelfl</v>
      </c>
      <c r="G181" s="61">
        <v>180</v>
      </c>
      <c r="H181" s="61">
        <v>76655</v>
      </c>
      <c r="I181" s="61" t="s">
        <v>2225</v>
      </c>
      <c r="J181" s="61" t="str">
        <f t="shared" si="10"/>
        <v>76655  CE Equipment-Telephone-Large</v>
      </c>
      <c r="K181" s="61" t="s">
        <v>1093</v>
      </c>
    </row>
    <row r="182" spans="1:11" ht="12.75">
      <c r="A182" s="61">
        <v>181</v>
      </c>
      <c r="B182" s="86" t="s">
        <v>243</v>
      </c>
      <c r="C182" t="s">
        <v>244</v>
      </c>
      <c r="D182" s="61" t="str">
        <f t="shared" si="9"/>
        <v>229103  The Arts of Democracy-AACU-Bowen</v>
      </c>
      <c r="G182" s="61">
        <v>181</v>
      </c>
      <c r="H182" s="61">
        <v>76699</v>
      </c>
      <c r="I182" s="61" t="s">
        <v>2227</v>
      </c>
      <c r="J182" s="61" t="str">
        <f t="shared" si="10"/>
        <v>76699  CE Equipment-Other-Large</v>
      </c>
      <c r="K182" s="61" t="s">
        <v>1094</v>
      </c>
    </row>
    <row r="183" spans="1:11" ht="12.75">
      <c r="A183" s="61">
        <v>182</v>
      </c>
      <c r="B183" s="86" t="s">
        <v>245</v>
      </c>
      <c r="C183" t="s">
        <v>2212</v>
      </c>
      <c r="D183" s="61" t="str">
        <f t="shared" si="9"/>
        <v>231100  Psychology</v>
      </c>
      <c r="G183" s="61">
        <v>182</v>
      </c>
      <c r="H183" s="61">
        <v>76720</v>
      </c>
      <c r="I183" s="61" t="s">
        <v>2229</v>
      </c>
      <c r="J183" s="61" t="str">
        <f t="shared" si="10"/>
        <v>76720  Library Media-Replacement/Duplicates</v>
      </c>
      <c r="K183" s="61" t="s">
        <v>1095</v>
      </c>
    </row>
    <row r="184" spans="1:11" ht="12.75">
      <c r="A184" s="61">
        <v>183</v>
      </c>
      <c r="B184" s="86" t="s">
        <v>246</v>
      </c>
      <c r="C184" t="s">
        <v>2214</v>
      </c>
      <c r="D184" s="61" t="str">
        <f t="shared" si="9"/>
        <v>231101  Cleveland Learning Cntr Partnership</v>
      </c>
      <c r="G184" s="61">
        <v>183</v>
      </c>
      <c r="H184" s="61">
        <v>76721</v>
      </c>
      <c r="I184" s="61" t="s">
        <v>2231</v>
      </c>
      <c r="J184" s="61" t="str">
        <f t="shared" si="10"/>
        <v>76721  Library Media-Approval Items</v>
      </c>
      <c r="K184" s="61" t="s">
        <v>1096</v>
      </c>
    </row>
    <row r="185" spans="1:11" ht="12.75">
      <c r="A185" s="61">
        <v>184</v>
      </c>
      <c r="B185" s="86" t="s">
        <v>247</v>
      </c>
      <c r="C185" t="s">
        <v>2216</v>
      </c>
      <c r="D185" s="61" t="str">
        <f t="shared" si="9"/>
        <v>231102  EEG Research-Nosal</v>
      </c>
      <c r="G185" s="61">
        <v>184</v>
      </c>
      <c r="H185" s="61">
        <v>76722</v>
      </c>
      <c r="I185" s="61" t="s">
        <v>2233</v>
      </c>
      <c r="J185" s="61" t="str">
        <f t="shared" si="10"/>
        <v>76722  Library Media-Books</v>
      </c>
      <c r="K185" s="61" t="s">
        <v>1097</v>
      </c>
    </row>
    <row r="186" spans="1:11" ht="12.75">
      <c r="A186" s="61">
        <v>185</v>
      </c>
      <c r="B186" s="86" t="s">
        <v>248</v>
      </c>
      <c r="C186" t="s">
        <v>2218</v>
      </c>
      <c r="D186" s="61" t="str">
        <f t="shared" si="9"/>
        <v>231103  Psychology-PS 395 Trip</v>
      </c>
      <c r="G186" s="61">
        <v>185</v>
      </c>
      <c r="H186" s="61">
        <v>76723</v>
      </c>
      <c r="I186" s="61" t="s">
        <v>2235</v>
      </c>
      <c r="J186" s="61" t="str">
        <f t="shared" si="10"/>
        <v>76723  Library Media-Periodicals</v>
      </c>
      <c r="K186" s="61" t="s">
        <v>1098</v>
      </c>
    </row>
    <row r="187" spans="1:11" ht="12.75">
      <c r="A187" s="61">
        <v>186</v>
      </c>
      <c r="B187" s="86" t="s">
        <v>249</v>
      </c>
      <c r="C187" t="s">
        <v>2220</v>
      </c>
      <c r="D187" s="61" t="str">
        <f t="shared" si="9"/>
        <v>231104  Psychology Endowment Fund</v>
      </c>
      <c r="G187" s="61">
        <v>186</v>
      </c>
      <c r="H187" s="61">
        <v>76724</v>
      </c>
      <c r="I187" s="61" t="s">
        <v>2237</v>
      </c>
      <c r="J187" s="61" t="str">
        <f t="shared" si="10"/>
        <v>76724  Library Media-Reference Materials</v>
      </c>
      <c r="K187" s="61" t="s">
        <v>1099</v>
      </c>
    </row>
    <row r="188" spans="1:11" ht="12.75">
      <c r="A188" s="61">
        <v>187</v>
      </c>
      <c r="B188" s="86" t="s">
        <v>250</v>
      </c>
      <c r="C188" t="s">
        <v>2222</v>
      </c>
      <c r="D188" s="61" t="str">
        <f t="shared" si="9"/>
        <v>231107  Fr. Welke Scholarship Fund</v>
      </c>
      <c r="G188" s="61">
        <v>187</v>
      </c>
      <c r="H188" s="61">
        <v>76725</v>
      </c>
      <c r="I188" s="61" t="s">
        <v>2239</v>
      </c>
      <c r="J188" s="61" t="str">
        <f t="shared" si="10"/>
        <v>76725  Library Media-Standing Orders</v>
      </c>
      <c r="K188" s="61" t="s">
        <v>1100</v>
      </c>
    </row>
    <row r="189" spans="1:11" ht="12.75">
      <c r="A189" s="61">
        <v>188</v>
      </c>
      <c r="B189" s="86" t="s">
        <v>251</v>
      </c>
      <c r="C189" t="s">
        <v>2224</v>
      </c>
      <c r="D189" s="61" t="str">
        <f t="shared" si="9"/>
        <v>231108  Culicchia Italian/American Schol</v>
      </c>
      <c r="G189" s="61">
        <v>188</v>
      </c>
      <c r="H189" s="61">
        <v>76730</v>
      </c>
      <c r="I189" s="61" t="s">
        <v>2241</v>
      </c>
      <c r="J189" s="61" t="str">
        <f t="shared" si="10"/>
        <v>76730  Library Media-Elec Resources</v>
      </c>
      <c r="K189" s="61" t="s">
        <v>1101</v>
      </c>
    </row>
    <row r="190" spans="1:11" ht="12.75">
      <c r="A190" s="61">
        <v>189</v>
      </c>
      <c r="B190" s="86" t="s">
        <v>252</v>
      </c>
      <c r="C190" t="s">
        <v>2226</v>
      </c>
      <c r="D190" s="61" t="str">
        <f t="shared" si="9"/>
        <v>231109  Immokalee Community Service Fund</v>
      </c>
      <c r="G190" s="61">
        <v>189</v>
      </c>
      <c r="H190" s="61">
        <v>76731</v>
      </c>
      <c r="I190" s="61" t="s">
        <v>2243</v>
      </c>
      <c r="J190" s="61" t="str">
        <f t="shared" si="10"/>
        <v>76731  Library Media-Elec Approval Items</v>
      </c>
      <c r="K190" s="61" t="s">
        <v>1102</v>
      </c>
    </row>
    <row r="191" spans="1:11" ht="12.75">
      <c r="A191" s="61">
        <v>190</v>
      </c>
      <c r="B191" s="86" t="s">
        <v>253</v>
      </c>
      <c r="C191" t="s">
        <v>2228</v>
      </c>
      <c r="D191" s="61" t="str">
        <f t="shared" si="9"/>
        <v>231111  Zaller Fund for Spiritual Exercises</v>
      </c>
      <c r="G191" s="61">
        <v>190</v>
      </c>
      <c r="H191" s="61">
        <v>76732</v>
      </c>
      <c r="I191" s="61" t="s">
        <v>2245</v>
      </c>
      <c r="J191" s="61" t="str">
        <f aca="true" t="shared" si="11" ref="J191:J215">CONCATENATE(H191,"  ",I191)</f>
        <v>76732  Library Media-Elec Books</v>
      </c>
      <c r="K191" s="61" t="s">
        <v>1103</v>
      </c>
    </row>
    <row r="192" spans="1:11" ht="12.75">
      <c r="A192" s="61">
        <v>191</v>
      </c>
      <c r="B192" s="86" t="s">
        <v>254</v>
      </c>
      <c r="C192" t="s">
        <v>2230</v>
      </c>
      <c r="D192" s="61" t="str">
        <f t="shared" si="9"/>
        <v>231112  Sampliner Fund for Jewish Studies</v>
      </c>
      <c r="G192" s="61">
        <v>191</v>
      </c>
      <c r="H192" s="61">
        <v>76733</v>
      </c>
      <c r="I192" s="61" t="s">
        <v>2247</v>
      </c>
      <c r="J192" s="61" t="str">
        <f t="shared" si="11"/>
        <v>76733  Library Media-Elec Periodicals</v>
      </c>
      <c r="K192" s="61" t="s">
        <v>1104</v>
      </c>
    </row>
    <row r="193" spans="1:11" ht="12.75">
      <c r="A193" s="61">
        <v>192</v>
      </c>
      <c r="B193" s="86" t="s">
        <v>255</v>
      </c>
      <c r="C193" t="s">
        <v>2232</v>
      </c>
      <c r="D193" s="61" t="str">
        <f t="shared" si="9"/>
        <v>233100  Religious Studies</v>
      </c>
      <c r="G193" s="61">
        <v>192</v>
      </c>
      <c r="H193" s="61">
        <v>76734</v>
      </c>
      <c r="I193" s="61" t="s">
        <v>2249</v>
      </c>
      <c r="J193" s="61" t="str">
        <f t="shared" si="11"/>
        <v>76734  Library Media-Elec Ref Mat</v>
      </c>
      <c r="K193" s="61" t="s">
        <v>1105</v>
      </c>
    </row>
    <row r="194" spans="1:11" ht="12.75">
      <c r="A194" s="61">
        <v>193</v>
      </c>
      <c r="B194" s="86" t="s">
        <v>256</v>
      </c>
      <c r="C194" t="s">
        <v>2234</v>
      </c>
      <c r="D194" s="61" t="str">
        <f t="shared" si="9"/>
        <v>233101  Ignatian Spirituality Program</v>
      </c>
      <c r="G194" s="61">
        <v>193</v>
      </c>
      <c r="H194" s="61">
        <v>76735</v>
      </c>
      <c r="I194" s="61" t="s">
        <v>2251</v>
      </c>
      <c r="J194" s="61" t="str">
        <f t="shared" si="11"/>
        <v>76735  Library Media-Elec Standing Orders</v>
      </c>
      <c r="K194" s="61" t="s">
        <v>1106</v>
      </c>
    </row>
    <row r="195" spans="1:11" ht="12.75">
      <c r="A195" s="61">
        <v>194</v>
      </c>
      <c r="B195" s="86" t="s">
        <v>257</v>
      </c>
      <c r="C195" t="s">
        <v>2236</v>
      </c>
      <c r="D195" s="61" t="str">
        <f t="shared" si="9"/>
        <v>233102  Islamic Studies Fund</v>
      </c>
      <c r="G195" s="61">
        <v>194</v>
      </c>
      <c r="H195" s="61">
        <v>76756</v>
      </c>
      <c r="I195" s="61" t="s">
        <v>2253</v>
      </c>
      <c r="J195" s="61" t="str">
        <f t="shared" si="11"/>
        <v>76756  Library Media-Elec Extra Allocation</v>
      </c>
      <c r="K195" s="61" t="s">
        <v>1107</v>
      </c>
    </row>
    <row r="196" spans="1:11" ht="12.75">
      <c r="A196" s="61">
        <v>195</v>
      </c>
      <c r="B196" s="86" t="s">
        <v>258</v>
      </c>
      <c r="C196" t="s">
        <v>2238</v>
      </c>
      <c r="D196" s="61" t="str">
        <f t="shared" si="9"/>
        <v>233103  Jewish Chautauqua Society</v>
      </c>
      <c r="G196" s="61">
        <v>195</v>
      </c>
      <c r="H196" s="61">
        <v>76757</v>
      </c>
      <c r="I196" s="61" t="s">
        <v>2255</v>
      </c>
      <c r="J196" s="61" t="str">
        <f t="shared" si="11"/>
        <v>76757  Library Media-Audio Visual</v>
      </c>
      <c r="K196" s="61" t="s">
        <v>1108</v>
      </c>
    </row>
    <row r="197" spans="1:11" ht="12.75">
      <c r="A197" s="61">
        <v>196</v>
      </c>
      <c r="B197" s="86" t="s">
        <v>259</v>
      </c>
      <c r="C197" t="s">
        <v>2240</v>
      </c>
      <c r="D197" s="61" t="str">
        <f t="shared" si="9"/>
        <v>233104  Jewish Community Fed-Emsheimer</v>
      </c>
      <c r="G197" s="61">
        <v>196</v>
      </c>
      <c r="H197" s="61">
        <v>76758</v>
      </c>
      <c r="I197" s="61" t="s">
        <v>2257</v>
      </c>
      <c r="J197" s="61" t="str">
        <f t="shared" si="11"/>
        <v>76758  Library Media-Microprint</v>
      </c>
      <c r="K197" s="61" t="s">
        <v>1109</v>
      </c>
    </row>
    <row r="198" spans="1:11" ht="12.75">
      <c r="A198" s="61">
        <v>197</v>
      </c>
      <c r="B198" s="86" t="s">
        <v>260</v>
      </c>
      <c r="C198" t="s">
        <v>2242</v>
      </c>
      <c r="D198" s="61" t="str">
        <f t="shared" si="9"/>
        <v>233105  Templeton Foundation Sci-Religion</v>
      </c>
      <c r="G198" s="61">
        <v>197</v>
      </c>
      <c r="H198" s="61">
        <v>76759</v>
      </c>
      <c r="I198" s="61" t="s">
        <v>2259</v>
      </c>
      <c r="J198" s="61" t="str">
        <f t="shared" si="11"/>
        <v>76759  Library Media-Bindery</v>
      </c>
      <c r="K198" s="61" t="s">
        <v>1110</v>
      </c>
    </row>
    <row r="199" spans="1:11" ht="12.75">
      <c r="A199" s="61">
        <v>198</v>
      </c>
      <c r="B199" s="86" t="s">
        <v>261</v>
      </c>
      <c r="C199" t="s">
        <v>2244</v>
      </c>
      <c r="D199" s="61" t="str">
        <f t="shared" si="9"/>
        <v>233106  Religious Studies-CBA Meeting</v>
      </c>
      <c r="G199" s="61">
        <v>198</v>
      </c>
      <c r="H199" s="61">
        <v>76760</v>
      </c>
      <c r="I199" s="61" t="s">
        <v>2261</v>
      </c>
      <c r="J199" s="61" t="str">
        <f t="shared" si="11"/>
        <v>76760  Library Media-Special Collections</v>
      </c>
      <c r="K199" s="61" t="s">
        <v>1111</v>
      </c>
    </row>
    <row r="200" spans="1:11" ht="12.75">
      <c r="A200" s="61">
        <v>199</v>
      </c>
      <c r="B200" s="86" t="s">
        <v>1616</v>
      </c>
      <c r="C200" t="s">
        <v>1617</v>
      </c>
      <c r="D200" s="61" t="str">
        <f t="shared" si="9"/>
        <v>233108  Wabash College Grant</v>
      </c>
      <c r="G200" s="61">
        <v>199</v>
      </c>
      <c r="H200" s="61">
        <v>76799</v>
      </c>
      <c r="I200" s="61" t="s">
        <v>2263</v>
      </c>
      <c r="J200" s="61" t="str">
        <f t="shared" si="11"/>
        <v>76799  Library Media-Other Collection</v>
      </c>
      <c r="K200" s="61" t="s">
        <v>1112</v>
      </c>
    </row>
    <row r="201" spans="1:11" ht="12.75">
      <c r="A201" s="61">
        <v>200</v>
      </c>
      <c r="B201" s="86" t="s">
        <v>262</v>
      </c>
      <c r="C201" t="s">
        <v>263</v>
      </c>
      <c r="D201" s="61" t="str">
        <f t="shared" si="9"/>
        <v>233113  ASIANetwork-Nietupski</v>
      </c>
      <c r="G201" s="61">
        <v>200</v>
      </c>
      <c r="H201" s="61">
        <v>76810</v>
      </c>
      <c r="I201" s="61" t="s">
        <v>2266</v>
      </c>
      <c r="J201" s="61" t="str">
        <f t="shared" si="11"/>
        <v>76810  CIP-Abatement-Asbestos</v>
      </c>
      <c r="K201" s="61" t="s">
        <v>1113</v>
      </c>
    </row>
    <row r="202" spans="1:11" ht="12.75">
      <c r="A202" s="61">
        <v>201</v>
      </c>
      <c r="B202" s="86" t="s">
        <v>264</v>
      </c>
      <c r="C202" t="s">
        <v>2246</v>
      </c>
      <c r="D202" s="61" t="str">
        <f t="shared" si="9"/>
        <v>233500  Pastor in Residence</v>
      </c>
      <c r="G202" s="61">
        <v>201</v>
      </c>
      <c r="H202" s="61">
        <v>76815</v>
      </c>
      <c r="I202" s="61" t="s">
        <v>2268</v>
      </c>
      <c r="J202" s="61" t="str">
        <f t="shared" si="11"/>
        <v>76815  CIP-Abatement-Lead</v>
      </c>
      <c r="K202" s="61" t="s">
        <v>1114</v>
      </c>
    </row>
    <row r="203" spans="1:11" ht="12.75">
      <c r="A203" s="61">
        <v>202</v>
      </c>
      <c r="B203" s="86" t="s">
        <v>265</v>
      </c>
      <c r="C203" t="s">
        <v>2248</v>
      </c>
      <c r="D203" s="61" t="str">
        <f t="shared" si="9"/>
        <v>233701  Touhy Chair</v>
      </c>
      <c r="G203" s="61">
        <v>202</v>
      </c>
      <c r="H203" s="61">
        <v>76820</v>
      </c>
      <c r="I203" s="61" t="s">
        <v>2270</v>
      </c>
      <c r="J203" s="61" t="str">
        <f t="shared" si="11"/>
        <v>76820  CIP-Construction</v>
      </c>
      <c r="K203" s="61" t="s">
        <v>1115</v>
      </c>
    </row>
    <row r="204" spans="1:11" ht="12.75">
      <c r="A204" s="61">
        <v>203</v>
      </c>
      <c r="B204" s="86" t="s">
        <v>266</v>
      </c>
      <c r="C204" t="s">
        <v>2250</v>
      </c>
      <c r="D204" s="61" t="str">
        <f t="shared" si="9"/>
        <v>235100  Sociology</v>
      </c>
      <c r="G204" s="61">
        <v>203</v>
      </c>
      <c r="H204" s="61">
        <v>76825</v>
      </c>
      <c r="I204" s="61" t="s">
        <v>2272</v>
      </c>
      <c r="J204" s="61" t="str">
        <f t="shared" si="11"/>
        <v>76825  CIP-Construction Insurance</v>
      </c>
      <c r="K204" s="61" t="s">
        <v>1116</v>
      </c>
    </row>
    <row r="205" spans="1:11" ht="12.75">
      <c r="A205" s="61">
        <v>204</v>
      </c>
      <c r="B205" s="86" t="s">
        <v>267</v>
      </c>
      <c r="C205" t="s">
        <v>2252</v>
      </c>
      <c r="D205" s="61" t="str">
        <f t="shared" si="9"/>
        <v>235101  Environmental Studies Curriculum</v>
      </c>
      <c r="G205" s="61">
        <v>204</v>
      </c>
      <c r="H205" s="61">
        <v>76830</v>
      </c>
      <c r="I205" s="61" t="s">
        <v>2274</v>
      </c>
      <c r="J205" s="61" t="str">
        <f t="shared" si="11"/>
        <v>76830  CIP-Contingency</v>
      </c>
      <c r="K205" s="61" t="s">
        <v>1117</v>
      </c>
    </row>
    <row r="206" spans="1:11" ht="12.75">
      <c r="A206" s="61">
        <v>205</v>
      </c>
      <c r="B206" s="86" t="s">
        <v>268</v>
      </c>
      <c r="C206" t="s">
        <v>2254</v>
      </c>
      <c r="D206" s="61" t="str">
        <f t="shared" si="9"/>
        <v>235102  Gerontology Program-Harris</v>
      </c>
      <c r="G206" s="61">
        <v>205</v>
      </c>
      <c r="H206" s="61">
        <v>76835</v>
      </c>
      <c r="I206" s="61" t="s">
        <v>2276</v>
      </c>
      <c r="J206" s="61" t="str">
        <f t="shared" si="11"/>
        <v>76835  CIP-Moving/Relocation</v>
      </c>
      <c r="K206" s="61" t="s">
        <v>1118</v>
      </c>
    </row>
    <row r="207" spans="1:11" ht="12.75">
      <c r="A207" s="61">
        <v>206</v>
      </c>
      <c r="B207" s="86" t="s">
        <v>269</v>
      </c>
      <c r="C207" t="s">
        <v>2256</v>
      </c>
      <c r="D207" s="61" t="str">
        <f t="shared" si="9"/>
        <v>235103  Japanese Studies</v>
      </c>
      <c r="G207" s="61">
        <v>206</v>
      </c>
      <c r="H207" s="61">
        <v>76840</v>
      </c>
      <c r="I207" s="61" t="s">
        <v>2278</v>
      </c>
      <c r="J207" s="61" t="str">
        <f t="shared" si="11"/>
        <v>76840  CIP-Parking Lot/Paving</v>
      </c>
      <c r="K207" s="61" t="s">
        <v>1119</v>
      </c>
    </row>
    <row r="208" spans="1:11" ht="12.75">
      <c r="A208" s="61">
        <v>207</v>
      </c>
      <c r="B208" s="86" t="s">
        <v>270</v>
      </c>
      <c r="C208" t="s">
        <v>2258</v>
      </c>
      <c r="D208" s="61" t="str">
        <f t="shared" si="9"/>
        <v>235104  Fr. Montes Memorial Lecture Fund</v>
      </c>
      <c r="G208" s="61">
        <v>207</v>
      </c>
      <c r="H208" s="61">
        <v>76845</v>
      </c>
      <c r="I208" s="61" t="s">
        <v>2280</v>
      </c>
      <c r="J208" s="61" t="str">
        <f t="shared" si="11"/>
        <v>76845  CIP-Premium Time</v>
      </c>
      <c r="K208" s="61" t="s">
        <v>1120</v>
      </c>
    </row>
    <row r="209" spans="1:11" ht="12.75">
      <c r="A209" s="61">
        <v>208</v>
      </c>
      <c r="B209" s="86" t="s">
        <v>271</v>
      </c>
      <c r="C209" t="s">
        <v>2260</v>
      </c>
      <c r="D209" s="61" t="str">
        <f t="shared" si="9"/>
        <v>235105  Zeaman-Sociology Award</v>
      </c>
      <c r="G209" s="61">
        <v>208</v>
      </c>
      <c r="H209" s="61">
        <v>76855</v>
      </c>
      <c r="I209" s="61" t="s">
        <v>2282</v>
      </c>
      <c r="J209" s="61" t="str">
        <f t="shared" si="11"/>
        <v>76855  CIP-Carpet/Flooring</v>
      </c>
      <c r="K209" s="61" t="s">
        <v>1121</v>
      </c>
    </row>
    <row r="210" spans="1:11" ht="12.75">
      <c r="A210" s="61">
        <v>209</v>
      </c>
      <c r="B210" s="86" t="s">
        <v>272</v>
      </c>
      <c r="C210" t="s">
        <v>2262</v>
      </c>
      <c r="D210" s="61" t="str">
        <f aca="true" t="shared" si="12" ref="D210:D273">CONCATENATE("",B210,"  ",C210)</f>
        <v>235106  Anthrolink-Susan Long</v>
      </c>
      <c r="G210" s="61">
        <v>209</v>
      </c>
      <c r="H210" s="61">
        <v>76860</v>
      </c>
      <c r="I210" s="61" t="s">
        <v>2284</v>
      </c>
      <c r="J210" s="61" t="str">
        <f t="shared" si="11"/>
        <v>76860  CIP-Draperies/Window Treatments</v>
      </c>
      <c r="K210" s="61" t="s">
        <v>1122</v>
      </c>
    </row>
    <row r="211" spans="1:11" ht="12.75">
      <c r="A211" s="61">
        <v>210</v>
      </c>
      <c r="B211" s="86" t="s">
        <v>273</v>
      </c>
      <c r="C211" t="s">
        <v>2265</v>
      </c>
      <c r="D211" s="61" t="str">
        <f t="shared" si="12"/>
        <v>235107  Appalachian Regional Issues</v>
      </c>
      <c r="G211" s="61">
        <v>210</v>
      </c>
      <c r="H211" s="61">
        <v>76865</v>
      </c>
      <c r="I211" s="61" t="s">
        <v>2286</v>
      </c>
      <c r="J211" s="61" t="str">
        <f t="shared" si="11"/>
        <v>76865  CIP-Equipment</v>
      </c>
      <c r="K211" s="61" t="s">
        <v>1123</v>
      </c>
    </row>
    <row r="212" spans="1:11" ht="12.75">
      <c r="A212" s="61">
        <v>211</v>
      </c>
      <c r="B212" s="86" t="s">
        <v>274</v>
      </c>
      <c r="C212" t="s">
        <v>2267</v>
      </c>
      <c r="D212" s="61" t="str">
        <f t="shared" si="12"/>
        <v>235108  Dr. Robert B. Carver Memorial Fund</v>
      </c>
      <c r="G212" s="61">
        <v>211</v>
      </c>
      <c r="H212" s="61">
        <v>76870</v>
      </c>
      <c r="I212" s="61" t="s">
        <v>2288</v>
      </c>
      <c r="J212" s="61" t="str">
        <f t="shared" si="11"/>
        <v>76870  CIP-Furniture/Fixtures</v>
      </c>
      <c r="K212" s="61" t="s">
        <v>1124</v>
      </c>
    </row>
    <row r="213" spans="1:11" ht="12.75">
      <c r="A213" s="61">
        <v>212</v>
      </c>
      <c r="B213" s="86" t="s">
        <v>275</v>
      </c>
      <c r="C213" t="s">
        <v>2269</v>
      </c>
      <c r="D213" s="61" t="str">
        <f t="shared" si="12"/>
        <v>235109  Dr. Ruth Miller Scholarship Fund</v>
      </c>
      <c r="G213" s="61">
        <v>212</v>
      </c>
      <c r="H213" s="61">
        <v>76880</v>
      </c>
      <c r="I213" s="61" t="s">
        <v>2290</v>
      </c>
      <c r="J213" s="61" t="str">
        <f t="shared" si="11"/>
        <v>76880  CIP-Professional Fees</v>
      </c>
      <c r="K213" s="61" t="s">
        <v>1125</v>
      </c>
    </row>
    <row r="214" spans="1:11" ht="12.75">
      <c r="A214" s="61">
        <v>213</v>
      </c>
      <c r="B214" s="86" t="s">
        <v>276</v>
      </c>
      <c r="C214" t="s">
        <v>2271</v>
      </c>
      <c r="D214" s="61" t="str">
        <f t="shared" si="12"/>
        <v>235111  Geller Fund for Human Relations</v>
      </c>
      <c r="G214" s="61">
        <v>213</v>
      </c>
      <c r="H214" s="61">
        <v>76885</v>
      </c>
      <c r="I214" s="61" t="s">
        <v>2292</v>
      </c>
      <c r="J214" s="61" t="str">
        <f t="shared" si="11"/>
        <v>76885  CIP-Blueprints/Reproductions</v>
      </c>
      <c r="K214" s="61" t="s">
        <v>1126</v>
      </c>
    </row>
    <row r="215" spans="1:11" ht="12.75">
      <c r="A215" s="61">
        <v>214</v>
      </c>
      <c r="B215" s="86" t="s">
        <v>277</v>
      </c>
      <c r="C215" t="s">
        <v>2273</v>
      </c>
      <c r="D215" s="61" t="str">
        <f t="shared" si="12"/>
        <v>235112  George Gund Lecture Fund</v>
      </c>
      <c r="G215" s="61">
        <v>214</v>
      </c>
      <c r="H215" s="61">
        <v>76899</v>
      </c>
      <c r="I215" s="61" t="s">
        <v>2294</v>
      </c>
      <c r="J215" s="61" t="str">
        <f t="shared" si="11"/>
        <v>76899  CIP-Capitalized Interest</v>
      </c>
      <c r="K215" s="61" t="s">
        <v>1127</v>
      </c>
    </row>
    <row r="216" spans="1:7" ht="12.75">
      <c r="A216" s="61">
        <v>215</v>
      </c>
      <c r="B216" s="86" t="s">
        <v>278</v>
      </c>
      <c r="C216" t="s">
        <v>2275</v>
      </c>
      <c r="D216" s="61" t="str">
        <f t="shared" si="12"/>
        <v>236100  East Asian Studies</v>
      </c>
      <c r="G216" s="61">
        <v>215</v>
      </c>
    </row>
    <row r="217" spans="1:4" ht="12.75">
      <c r="A217" s="61">
        <v>216</v>
      </c>
      <c r="B217" s="86" t="s">
        <v>279</v>
      </c>
      <c r="C217" t="s">
        <v>2277</v>
      </c>
      <c r="D217" s="61" t="str">
        <f t="shared" si="12"/>
        <v>236101  Japan Language Teaching Certificate</v>
      </c>
    </row>
    <row r="218" spans="1:4" ht="12.75">
      <c r="A218" s="61">
        <v>217</v>
      </c>
      <c r="B218" s="86" t="s">
        <v>280</v>
      </c>
      <c r="C218" t="s">
        <v>2279</v>
      </c>
      <c r="D218" s="61" t="str">
        <f t="shared" si="12"/>
        <v>236300  Gerontology</v>
      </c>
    </row>
    <row r="219" spans="1:4" ht="12.75">
      <c r="A219" s="61">
        <v>218</v>
      </c>
      <c r="B219" s="86" t="s">
        <v>281</v>
      </c>
      <c r="C219" t="s">
        <v>2281</v>
      </c>
      <c r="D219" s="61" t="str">
        <f t="shared" si="12"/>
        <v>236301  Gerontology Endowment Fund</v>
      </c>
    </row>
    <row r="220" spans="1:4" ht="12.75">
      <c r="A220" s="61">
        <v>219</v>
      </c>
      <c r="B220" s="86" t="s">
        <v>282</v>
      </c>
      <c r="C220" t="s">
        <v>2283</v>
      </c>
      <c r="D220" s="61" t="str">
        <f t="shared" si="12"/>
        <v>236302  Friedland Award in Gerontology</v>
      </c>
    </row>
    <row r="221" spans="1:4" ht="12.75">
      <c r="A221" s="61">
        <v>220</v>
      </c>
      <c r="B221" s="86" t="s">
        <v>283</v>
      </c>
      <c r="C221" t="s">
        <v>2285</v>
      </c>
      <c r="D221" s="61" t="str">
        <f t="shared" si="12"/>
        <v>236500  Neuroscience Concentration</v>
      </c>
    </row>
    <row r="222" spans="1:4" ht="12.75">
      <c r="A222" s="61">
        <v>221</v>
      </c>
      <c r="B222" s="86" t="s">
        <v>284</v>
      </c>
      <c r="C222" t="s">
        <v>2287</v>
      </c>
      <c r="D222" s="61" t="str">
        <f t="shared" si="12"/>
        <v>237101  Bishop Pilla Italian/Amer Studies</v>
      </c>
    </row>
    <row r="223" spans="1:4" ht="12.75">
      <c r="A223" s="61">
        <v>222</v>
      </c>
      <c r="B223" s="86" t="s">
        <v>285</v>
      </c>
      <c r="C223" t="s">
        <v>2289</v>
      </c>
      <c r="D223" s="61" t="str">
        <f t="shared" si="12"/>
        <v>237102  Bishop Pilla-Sicily Trip</v>
      </c>
    </row>
    <row r="224" spans="1:4" ht="12.75">
      <c r="A224" s="61">
        <v>223</v>
      </c>
      <c r="B224" s="86" t="s">
        <v>286</v>
      </c>
      <c r="C224" t="s">
        <v>2291</v>
      </c>
      <c r="D224" s="61" t="str">
        <f t="shared" si="12"/>
        <v>237103  Pilla Italian-American Program</v>
      </c>
    </row>
    <row r="225" spans="1:4" ht="12.75">
      <c r="A225" s="61">
        <v>224</v>
      </c>
      <c r="B225" s="86" t="s">
        <v>287</v>
      </c>
      <c r="C225" t="s">
        <v>2293</v>
      </c>
      <c r="D225" s="61" t="str">
        <f t="shared" si="12"/>
        <v>237301  CMSETT-Operations</v>
      </c>
    </row>
    <row r="226" spans="1:4" ht="12.75">
      <c r="A226" s="61">
        <v>225</v>
      </c>
      <c r="B226" s="86" t="s">
        <v>288</v>
      </c>
      <c r="C226" t="s">
        <v>2295</v>
      </c>
      <c r="D226" s="61" t="str">
        <f t="shared" si="12"/>
        <v>237302  OBR Eisenhower(I4)-0024-Gojak</v>
      </c>
    </row>
    <row r="227" spans="1:4" ht="12.75">
      <c r="A227" s="61">
        <v>226</v>
      </c>
      <c r="B227" s="86" t="s">
        <v>289</v>
      </c>
      <c r="C227" t="s">
        <v>2296</v>
      </c>
      <c r="D227" s="61" t="str">
        <f t="shared" si="12"/>
        <v>237303  OBR Eisenhower(I4)-0113-Gojak</v>
      </c>
    </row>
    <row r="228" spans="1:4" ht="12.75">
      <c r="A228" s="61">
        <v>227</v>
      </c>
      <c r="B228" s="86" t="s">
        <v>290</v>
      </c>
      <c r="C228" t="s">
        <v>2297</v>
      </c>
      <c r="D228" s="61" t="str">
        <f t="shared" si="12"/>
        <v>237304  OBR Eisenhower(MEET)-0025-Gojak</v>
      </c>
    </row>
    <row r="229" spans="1:4" ht="12.75">
      <c r="A229" s="61">
        <v>228</v>
      </c>
      <c r="B229" s="86" t="s">
        <v>291</v>
      </c>
      <c r="C229" t="s">
        <v>2298</v>
      </c>
      <c r="D229" s="61" t="str">
        <f t="shared" si="12"/>
        <v>237305  OBR Eisenhower(MEET)-0112-Gojak</v>
      </c>
    </row>
    <row r="230" spans="1:4" ht="12.75">
      <c r="A230" s="61">
        <v>229</v>
      </c>
      <c r="B230" s="86" t="s">
        <v>292</v>
      </c>
      <c r="C230" t="s">
        <v>2299</v>
      </c>
      <c r="D230" s="61" t="str">
        <f t="shared" si="12"/>
        <v>237307  CMSETT-Connected Math Project 01</v>
      </c>
    </row>
    <row r="231" spans="1:4" ht="12.75">
      <c r="A231" s="61">
        <v>230</v>
      </c>
      <c r="B231" s="86" t="s">
        <v>293</v>
      </c>
      <c r="C231" t="s">
        <v>2300</v>
      </c>
      <c r="D231" s="61" t="str">
        <f t="shared" si="12"/>
        <v>237308  CMSETT-Investigations Levels-Sum 01</v>
      </c>
    </row>
    <row r="232" spans="1:4" ht="12.75">
      <c r="A232" s="61">
        <v>231</v>
      </c>
      <c r="B232" s="86" t="s">
        <v>294</v>
      </c>
      <c r="C232" t="s">
        <v>2309</v>
      </c>
      <c r="D232" s="61" t="str">
        <f t="shared" si="12"/>
        <v>237309  CMSETT-Math Solutions-Summer 01</v>
      </c>
    </row>
    <row r="233" spans="1:4" ht="12.75">
      <c r="A233" s="61">
        <v>232</v>
      </c>
      <c r="B233" s="86" t="s">
        <v>295</v>
      </c>
      <c r="C233" t="s">
        <v>2310</v>
      </c>
      <c r="D233" s="61" t="str">
        <f t="shared" si="12"/>
        <v>237312  CMSETT-Principals Academy</v>
      </c>
    </row>
    <row r="234" spans="1:4" ht="12.75">
      <c r="A234" s="61">
        <v>233</v>
      </c>
      <c r="B234" s="86" t="s">
        <v>296</v>
      </c>
      <c r="C234" t="s">
        <v>2311</v>
      </c>
      <c r="D234" s="61" t="str">
        <f t="shared" si="12"/>
        <v>237313  CMSETT-Science Across America</v>
      </c>
    </row>
    <row r="235" spans="1:4" ht="12.75">
      <c r="A235" s="61">
        <v>234</v>
      </c>
      <c r="B235" s="86" t="s">
        <v>297</v>
      </c>
      <c r="C235" t="s">
        <v>2312</v>
      </c>
      <c r="D235" s="61" t="str">
        <f t="shared" si="12"/>
        <v>237315  CMSETT-SMART Science</v>
      </c>
    </row>
    <row r="236" spans="1:4" ht="12.75">
      <c r="A236" s="61">
        <v>235</v>
      </c>
      <c r="B236" s="86" t="s">
        <v>298</v>
      </c>
      <c r="C236" t="s">
        <v>2313</v>
      </c>
      <c r="D236" s="61" t="str">
        <f t="shared" si="12"/>
        <v>237316  CMSETT-TI Algebra I-Summer 01</v>
      </c>
    </row>
    <row r="237" spans="1:4" ht="12.75">
      <c r="A237" s="61">
        <v>236</v>
      </c>
      <c r="B237" s="86" t="s">
        <v>299</v>
      </c>
      <c r="C237" t="s">
        <v>2314</v>
      </c>
      <c r="D237" s="61" t="str">
        <f t="shared" si="12"/>
        <v>237317  CMSETT-Workshop Account</v>
      </c>
    </row>
    <row r="238" spans="1:4" ht="12.75">
      <c r="A238" s="61">
        <v>237</v>
      </c>
      <c r="B238" s="86" t="s">
        <v>300</v>
      </c>
      <c r="C238" t="s">
        <v>2315</v>
      </c>
      <c r="D238" s="61" t="str">
        <f t="shared" si="12"/>
        <v>237318  CMSETT-NCATE</v>
      </c>
    </row>
    <row r="239" spans="1:4" ht="12.75">
      <c r="A239" s="61">
        <v>238</v>
      </c>
      <c r="B239" s="86" t="s">
        <v>301</v>
      </c>
      <c r="C239" t="s">
        <v>302</v>
      </c>
      <c r="D239" s="61" t="str">
        <f t="shared" si="12"/>
        <v>237319  CMSETT-Inquiry into Inquiry-02</v>
      </c>
    </row>
    <row r="240" spans="1:4" ht="12.75">
      <c r="A240" s="61">
        <v>239</v>
      </c>
      <c r="B240" s="86" t="s">
        <v>303</v>
      </c>
      <c r="C240" t="s">
        <v>304</v>
      </c>
      <c r="D240" s="61" t="str">
        <f t="shared" si="12"/>
        <v>237320  CMSETT-Investigations-02</v>
      </c>
    </row>
    <row r="241" spans="1:4" ht="12.75">
      <c r="A241" s="61">
        <v>240</v>
      </c>
      <c r="B241" s="86" t="s">
        <v>305</v>
      </c>
      <c r="C241" t="s">
        <v>306</v>
      </c>
      <c r="D241" s="61" t="str">
        <f t="shared" si="12"/>
        <v>237321  CMSETT-TI Algebra-I-02</v>
      </c>
    </row>
    <row r="242" spans="1:4" ht="12.75">
      <c r="A242" s="61">
        <v>241</v>
      </c>
      <c r="B242" s="86" t="s">
        <v>307</v>
      </c>
      <c r="C242" t="s">
        <v>308</v>
      </c>
      <c r="D242" s="61" t="str">
        <f t="shared" si="12"/>
        <v>237322  CMSETT-Discover Cleveland-02</v>
      </c>
    </row>
    <row r="243" spans="1:4" ht="12.75">
      <c r="A243" s="61">
        <v>242</v>
      </c>
      <c r="B243" s="86" t="s">
        <v>309</v>
      </c>
      <c r="C243" t="s">
        <v>310</v>
      </c>
      <c r="D243" s="61" t="str">
        <f t="shared" si="12"/>
        <v>237323  CMSETT-SEPUP-02</v>
      </c>
    </row>
    <row r="244" spans="1:4" ht="12.75">
      <c r="A244" s="61">
        <v>243</v>
      </c>
      <c r="B244" s="86" t="s">
        <v>311</v>
      </c>
      <c r="C244" t="s">
        <v>312</v>
      </c>
      <c r="D244" s="61" t="str">
        <f t="shared" si="12"/>
        <v>237324  CMSETT-EQL-02</v>
      </c>
    </row>
    <row r="245" spans="1:4" ht="12.75">
      <c r="A245" s="61">
        <v>244</v>
      </c>
      <c r="B245" s="86" t="s">
        <v>313</v>
      </c>
      <c r="C245" t="s">
        <v>314</v>
      </c>
      <c r="D245" s="61" t="str">
        <f t="shared" si="12"/>
        <v>237325  CMSETT-TI-Algebra-II-02</v>
      </c>
    </row>
    <row r="246" spans="1:4" ht="12.75">
      <c r="A246" s="61">
        <v>245</v>
      </c>
      <c r="B246" s="86" t="s">
        <v>315</v>
      </c>
      <c r="C246" t="s">
        <v>316</v>
      </c>
      <c r="D246" s="61" t="str">
        <f t="shared" si="12"/>
        <v>237326  CMSETT-CMP--02</v>
      </c>
    </row>
    <row r="247" spans="1:4" ht="12.75">
      <c r="A247" s="61">
        <v>246</v>
      </c>
      <c r="B247" s="86" t="s">
        <v>317</v>
      </c>
      <c r="C247" t="s">
        <v>318</v>
      </c>
      <c r="D247" s="61" t="str">
        <f t="shared" si="12"/>
        <v>237327  CMSETT-SEAQL-02</v>
      </c>
    </row>
    <row r="248" spans="1:4" ht="12.75">
      <c r="A248" s="61">
        <v>247</v>
      </c>
      <c r="B248" s="86" t="s">
        <v>319</v>
      </c>
      <c r="C248" t="s">
        <v>320</v>
      </c>
      <c r="D248" s="61" t="str">
        <f t="shared" si="12"/>
        <v>237328  CMSETT-Math Solutions-02</v>
      </c>
    </row>
    <row r="249" spans="1:4" ht="12.75">
      <c r="A249" s="61">
        <v>248</v>
      </c>
      <c r="B249" s="89">
        <v>237329</v>
      </c>
      <c r="C249" s="61" t="s">
        <v>668</v>
      </c>
      <c r="D249" s="61" t="str">
        <f t="shared" si="12"/>
        <v>237329  NSF HER-02270892</v>
      </c>
    </row>
    <row r="250" spans="1:4" ht="12.75">
      <c r="A250" s="61">
        <v>249</v>
      </c>
      <c r="B250" s="86" t="s">
        <v>1231</v>
      </c>
      <c r="C250" t="s">
        <v>1234</v>
      </c>
      <c r="D250" s="61" t="str">
        <f t="shared" si="12"/>
        <v>237330  ORB Meet Phase 3 (2003)</v>
      </c>
    </row>
    <row r="251" spans="1:4" ht="12.75">
      <c r="A251" s="61">
        <v>250</v>
      </c>
      <c r="B251" s="86" t="s">
        <v>1232</v>
      </c>
      <c r="C251" t="s">
        <v>1235</v>
      </c>
      <c r="D251" s="61" t="str">
        <f t="shared" si="12"/>
        <v>237331  ORB Focus 2003</v>
      </c>
    </row>
    <row r="252" spans="1:4" ht="12.75">
      <c r="A252" s="61">
        <v>251</v>
      </c>
      <c r="B252" s="86" t="s">
        <v>1233</v>
      </c>
      <c r="C252" t="s">
        <v>1236</v>
      </c>
      <c r="D252" s="61" t="str">
        <f t="shared" si="12"/>
        <v>237332  ORB SEAQL 2003</v>
      </c>
    </row>
    <row r="253" spans="1:4" ht="12.75">
      <c r="A253" s="61">
        <v>252</v>
      </c>
      <c r="B253" s="86" t="s">
        <v>321</v>
      </c>
      <c r="C253" t="s">
        <v>2316</v>
      </c>
      <c r="D253" s="61" t="str">
        <f t="shared" si="12"/>
        <v>237500  Ethics Curriculum-Schubert</v>
      </c>
    </row>
    <row r="254" spans="1:4" ht="12.75">
      <c r="A254" s="61">
        <v>253</v>
      </c>
      <c r="B254" s="86" t="s">
        <v>322</v>
      </c>
      <c r="C254" t="s">
        <v>2317</v>
      </c>
      <c r="D254" s="61" t="str">
        <f t="shared" si="12"/>
        <v>237600  Honors Program</v>
      </c>
    </row>
    <row r="255" spans="1:4" ht="12.75">
      <c r="A255" s="61">
        <v>254</v>
      </c>
      <c r="B255" s="86" t="s">
        <v>323</v>
      </c>
      <c r="C255" t="s">
        <v>2318</v>
      </c>
      <c r="D255" s="61" t="str">
        <f t="shared" si="12"/>
        <v>237601  Honors Program-Phi Eta Sigma</v>
      </c>
    </row>
    <row r="256" spans="1:4" ht="12.75">
      <c r="A256" s="61">
        <v>255</v>
      </c>
      <c r="B256" s="86" t="s">
        <v>324</v>
      </c>
      <c r="C256" t="s">
        <v>2319</v>
      </c>
      <c r="D256" s="61" t="str">
        <f t="shared" si="12"/>
        <v>237701  Donahue Fnd-Catholic Studies Prgrm</v>
      </c>
    </row>
    <row r="257" spans="1:4" ht="12.75">
      <c r="A257" s="61">
        <v>256</v>
      </c>
      <c r="B257" s="86" t="s">
        <v>325</v>
      </c>
      <c r="C257" t="s">
        <v>2320</v>
      </c>
      <c r="D257" s="61" t="str">
        <f t="shared" si="12"/>
        <v>237702  Catholic Studies-HS 496 Trip</v>
      </c>
    </row>
    <row r="258" spans="1:4" ht="12.75">
      <c r="A258" s="61">
        <v>257</v>
      </c>
      <c r="B258" s="86" t="s">
        <v>326</v>
      </c>
      <c r="C258" t="s">
        <v>2321</v>
      </c>
      <c r="D258" s="61" t="str">
        <f t="shared" si="12"/>
        <v>237703  Catholic Studies Program Endowment</v>
      </c>
    </row>
    <row r="259" spans="1:4" ht="12.75">
      <c r="A259" s="61">
        <v>258</v>
      </c>
      <c r="B259" s="86" t="s">
        <v>327</v>
      </c>
      <c r="C259" t="s">
        <v>328</v>
      </c>
      <c r="D259" s="61" t="str">
        <f t="shared" si="12"/>
        <v>237704  Breen Endowment fr Catholic Studies</v>
      </c>
    </row>
    <row r="260" spans="1:4" ht="12.75">
      <c r="A260" s="61">
        <v>259</v>
      </c>
      <c r="B260" s="86" t="s">
        <v>329</v>
      </c>
      <c r="C260" t="s">
        <v>2322</v>
      </c>
      <c r="D260" s="61" t="str">
        <f t="shared" si="12"/>
        <v>237801  Suenens-Cardinal Suenens Award</v>
      </c>
    </row>
    <row r="261" spans="1:4" ht="12.75">
      <c r="A261" s="61">
        <v>260</v>
      </c>
      <c r="B261" s="86" t="s">
        <v>330</v>
      </c>
      <c r="C261" t="s">
        <v>2323</v>
      </c>
      <c r="D261" s="61" t="str">
        <f t="shared" si="12"/>
        <v>237802  Suenens-Holy Land</v>
      </c>
    </row>
    <row r="262" spans="1:4" ht="12.75">
      <c r="A262" s="61">
        <v>261</v>
      </c>
      <c r="B262" s="86" t="s">
        <v>331</v>
      </c>
      <c r="C262" t="s">
        <v>2324</v>
      </c>
      <c r="D262" s="61" t="str">
        <f t="shared" si="12"/>
        <v>237803  Suenens-Student Essays</v>
      </c>
    </row>
    <row r="263" spans="1:4" ht="12.75">
      <c r="A263" s="61">
        <v>262</v>
      </c>
      <c r="B263" s="86" t="s">
        <v>332</v>
      </c>
      <c r="C263" t="s">
        <v>2325</v>
      </c>
      <c r="D263" s="61" t="str">
        <f t="shared" si="12"/>
        <v>237804  Suenens-External Programs</v>
      </c>
    </row>
    <row r="264" spans="1:4" ht="12.75">
      <c r="A264" s="61">
        <v>263</v>
      </c>
      <c r="B264" s="86" t="s">
        <v>333</v>
      </c>
      <c r="C264" t="s">
        <v>2326</v>
      </c>
      <c r="D264" s="61" t="str">
        <f t="shared" si="12"/>
        <v>237805  Suenens-Mary Grace Summer Grants</v>
      </c>
    </row>
    <row r="265" spans="1:4" ht="12.75">
      <c r="A265" s="61">
        <v>264</v>
      </c>
      <c r="B265" s="86" t="s">
        <v>334</v>
      </c>
      <c r="C265" t="s">
        <v>2327</v>
      </c>
      <c r="D265" s="61" t="str">
        <f t="shared" si="12"/>
        <v>237806  Suenens-Rector 3</v>
      </c>
    </row>
    <row r="266" spans="1:4" ht="12.75">
      <c r="A266" s="61">
        <v>265</v>
      </c>
      <c r="B266" s="86" t="s">
        <v>335</v>
      </c>
      <c r="C266" t="s">
        <v>2328</v>
      </c>
      <c r="D266" s="61" t="str">
        <f t="shared" si="12"/>
        <v>237807  Suenens-Staff Salaries</v>
      </c>
    </row>
    <row r="267" spans="1:4" ht="12.75">
      <c r="A267" s="61">
        <v>266</v>
      </c>
      <c r="B267" s="86" t="s">
        <v>336</v>
      </c>
      <c r="C267" t="s">
        <v>2329</v>
      </c>
      <c r="D267" s="61" t="str">
        <f t="shared" si="12"/>
        <v>237808  Suenens-St. Paul</v>
      </c>
    </row>
    <row r="268" spans="1:4" ht="12.75">
      <c r="A268" s="61">
        <v>267</v>
      </c>
      <c r="B268" s="86" t="s">
        <v>337</v>
      </c>
      <c r="C268" t="s">
        <v>2330</v>
      </c>
      <c r="D268" s="61" t="str">
        <f t="shared" si="12"/>
        <v>237809  Suenens-Video</v>
      </c>
    </row>
    <row r="269" spans="1:4" ht="12.75">
      <c r="A269" s="61">
        <v>268</v>
      </c>
      <c r="B269" s="86" t="s">
        <v>338</v>
      </c>
      <c r="C269" t="s">
        <v>2331</v>
      </c>
      <c r="D269" s="61" t="str">
        <f t="shared" si="12"/>
        <v>237811  Suenens-Newsletter (4X)</v>
      </c>
    </row>
    <row r="270" spans="1:4" ht="12.75">
      <c r="A270" s="61">
        <v>269</v>
      </c>
      <c r="B270" s="86" t="s">
        <v>339</v>
      </c>
      <c r="C270" t="s">
        <v>2332</v>
      </c>
      <c r="D270" s="61" t="str">
        <f t="shared" si="12"/>
        <v>237812  Suenens-Grace Lectureship</v>
      </c>
    </row>
    <row r="271" spans="1:4" ht="12.75">
      <c r="A271" s="61">
        <v>270</v>
      </c>
      <c r="B271" s="86" t="s">
        <v>340</v>
      </c>
      <c r="C271" t="s">
        <v>2333</v>
      </c>
      <c r="D271" s="61" t="str">
        <f t="shared" si="12"/>
        <v>237900  Woodrow Wilson Visiting Fellow</v>
      </c>
    </row>
    <row r="272" spans="1:4" ht="12.75">
      <c r="A272" s="61">
        <v>271</v>
      </c>
      <c r="B272" s="86" t="s">
        <v>341</v>
      </c>
      <c r="C272" t="s">
        <v>2334</v>
      </c>
      <c r="D272" s="61" t="str">
        <f t="shared" si="12"/>
        <v>241100  Dean's Office-Boler SOB</v>
      </c>
    </row>
    <row r="273" spans="1:4" ht="12.75">
      <c r="A273" s="61">
        <v>272</v>
      </c>
      <c r="B273" s="86" t="s">
        <v>342</v>
      </c>
      <c r="C273" t="s">
        <v>2335</v>
      </c>
      <c r="D273" s="61" t="str">
        <f t="shared" si="12"/>
        <v>241101  Beta Gamma Sigma Scholarship Fund</v>
      </c>
    </row>
    <row r="274" spans="1:4" ht="12.75">
      <c r="A274" s="61">
        <v>273</v>
      </c>
      <c r="B274" s="86" t="s">
        <v>343</v>
      </c>
      <c r="C274" t="s">
        <v>2336</v>
      </c>
      <c r="D274" s="61" t="str">
        <f aca="true" t="shared" si="13" ref="D274:D337">CONCATENATE("",B274,"  ",C274)</f>
        <v>241102  Boland/Ernst&amp;Young Endow for Women</v>
      </c>
    </row>
    <row r="275" spans="1:4" ht="12.75">
      <c r="A275" s="61">
        <v>274</v>
      </c>
      <c r="B275" s="86" t="s">
        <v>344</v>
      </c>
      <c r="C275" t="s">
        <v>2337</v>
      </c>
      <c r="D275" s="61" t="str">
        <f t="shared" si="13"/>
        <v>241103  Computer Enhancement</v>
      </c>
    </row>
    <row r="276" spans="1:4" ht="12.75">
      <c r="A276" s="61">
        <v>275</v>
      </c>
      <c r="B276" s="86" t="s">
        <v>345</v>
      </c>
      <c r="C276" t="s">
        <v>2338</v>
      </c>
      <c r="D276" s="61" t="str">
        <f t="shared" si="13"/>
        <v>241104  Devlin Achievement</v>
      </c>
    </row>
    <row r="277" spans="1:4" ht="12.75">
      <c r="A277" s="61">
        <v>276</v>
      </c>
      <c r="B277" s="86" t="s">
        <v>346</v>
      </c>
      <c r="C277" t="s">
        <v>2339</v>
      </c>
      <c r="D277" s="61" t="str">
        <f t="shared" si="13"/>
        <v>241105  Ginn Institute Operating Support</v>
      </c>
    </row>
    <row r="278" spans="1:4" ht="12.75">
      <c r="A278" s="61">
        <v>277</v>
      </c>
      <c r="B278" s="86" t="s">
        <v>347</v>
      </c>
      <c r="C278" t="s">
        <v>2340</v>
      </c>
      <c r="D278" s="61" t="str">
        <f t="shared" si="13"/>
        <v>241106  Journal of Systems Management</v>
      </c>
    </row>
    <row r="279" spans="1:4" ht="12.75">
      <c r="A279" s="61">
        <v>278</v>
      </c>
      <c r="B279" s="86" t="s">
        <v>348</v>
      </c>
      <c r="C279" t="s">
        <v>2341</v>
      </c>
      <c r="D279" s="61" t="str">
        <f t="shared" si="13"/>
        <v>241107  Swagelok Foundation Endowment</v>
      </c>
    </row>
    <row r="280" spans="1:4" ht="12.75">
      <c r="A280" s="61">
        <v>279</v>
      </c>
      <c r="B280" s="86" t="s">
        <v>349</v>
      </c>
      <c r="C280" t="s">
        <v>2342</v>
      </c>
      <c r="D280" s="61" t="str">
        <f t="shared" si="13"/>
        <v>241109  SBAC Service Funds</v>
      </c>
    </row>
    <row r="281" spans="1:4" ht="12.75">
      <c r="A281" s="61">
        <v>280</v>
      </c>
      <c r="B281" s="86" t="s">
        <v>350</v>
      </c>
      <c r="C281" t="s">
        <v>2343</v>
      </c>
      <c r="D281" s="61" t="str">
        <f t="shared" si="13"/>
        <v>241111  School of Business-Enterprises</v>
      </c>
    </row>
    <row r="282" spans="1:4" ht="12.75">
      <c r="A282" s="61">
        <v>281</v>
      </c>
      <c r="B282" s="86" t="s">
        <v>351</v>
      </c>
      <c r="C282" t="s">
        <v>2344</v>
      </c>
      <c r="D282" s="61" t="str">
        <f t="shared" si="13"/>
        <v>241112  School of Business-Dean Scholarship</v>
      </c>
    </row>
    <row r="283" spans="1:4" ht="12.75">
      <c r="A283" s="61">
        <v>282</v>
      </c>
      <c r="B283" s="86" t="s">
        <v>352</v>
      </c>
      <c r="C283" t="s">
        <v>2345</v>
      </c>
      <c r="D283" s="61" t="str">
        <f t="shared" si="13"/>
        <v>241114  Dean SOB-Logistics Atlanta</v>
      </c>
    </row>
    <row r="284" spans="1:4" ht="12.75">
      <c r="A284" s="61">
        <v>283</v>
      </c>
      <c r="B284" s="86" t="s">
        <v>353</v>
      </c>
      <c r="C284" t="s">
        <v>2346</v>
      </c>
      <c r="D284" s="61" t="str">
        <f t="shared" si="13"/>
        <v>241117  50th Anniversary Scholarship</v>
      </c>
    </row>
    <row r="285" spans="1:4" ht="12.75">
      <c r="A285" s="61">
        <v>284</v>
      </c>
      <c r="B285" s="86" t="s">
        <v>354</v>
      </c>
      <c r="C285" t="s">
        <v>2347</v>
      </c>
      <c r="D285" s="61" t="str">
        <f t="shared" si="13"/>
        <v>241118  Ginn Instititute Scholarship Fund</v>
      </c>
    </row>
    <row r="286" spans="1:4" ht="12.75">
      <c r="A286" s="61">
        <v>285</v>
      </c>
      <c r="B286" s="86" t="s">
        <v>355</v>
      </c>
      <c r="C286" t="s">
        <v>2348</v>
      </c>
      <c r="D286" s="61" t="str">
        <f t="shared" si="13"/>
        <v>241119  John Cunin Scholarship Fund</v>
      </c>
    </row>
    <row r="287" spans="1:4" ht="12.75">
      <c r="A287" s="61">
        <v>286</v>
      </c>
      <c r="B287" s="86" t="s">
        <v>356</v>
      </c>
      <c r="C287" t="s">
        <v>2349</v>
      </c>
      <c r="D287" s="61" t="str">
        <f t="shared" si="13"/>
        <v>241300  MBA Program</v>
      </c>
    </row>
    <row r="288" spans="1:4" ht="12.75">
      <c r="A288" s="61">
        <v>287</v>
      </c>
      <c r="B288" s="86" t="s">
        <v>357</v>
      </c>
      <c r="C288" t="s">
        <v>2350</v>
      </c>
      <c r="D288" s="61" t="str">
        <f t="shared" si="13"/>
        <v>241301  Competency in Business Ethics</v>
      </c>
    </row>
    <row r="289" spans="1:4" ht="12.75">
      <c r="A289" s="61">
        <v>288</v>
      </c>
      <c r="B289" s="86" t="s">
        <v>358</v>
      </c>
      <c r="C289" t="s">
        <v>2351</v>
      </c>
      <c r="D289" s="61" t="str">
        <f t="shared" si="13"/>
        <v>241302  Ohio MBA Caravan/Daley</v>
      </c>
    </row>
    <row r="290" spans="1:4" ht="12.75">
      <c r="A290" s="61">
        <v>289</v>
      </c>
      <c r="B290" s="86" t="s">
        <v>359</v>
      </c>
      <c r="C290" t="s">
        <v>2352</v>
      </c>
      <c r="D290" s="61" t="str">
        <f t="shared" si="13"/>
        <v>241303  MBA Program Summer Trip Abroad</v>
      </c>
    </row>
    <row r="291" spans="1:4" ht="12.75">
      <c r="A291" s="61">
        <v>290</v>
      </c>
      <c r="B291" s="86" t="s">
        <v>360</v>
      </c>
      <c r="C291" t="s">
        <v>2353</v>
      </c>
      <c r="D291" s="61" t="str">
        <f t="shared" si="13"/>
        <v>241304  Friedland MBA Scholarship Fund</v>
      </c>
    </row>
    <row r="292" spans="1:4" ht="12.75">
      <c r="A292" s="61">
        <v>291</v>
      </c>
      <c r="B292" s="86" t="s">
        <v>361</v>
      </c>
      <c r="C292" t="s">
        <v>2354</v>
      </c>
      <c r="D292" s="61" t="str">
        <f t="shared" si="13"/>
        <v>241500  Wasmer Chair in American Values</v>
      </c>
    </row>
    <row r="293" spans="1:4" ht="12.75">
      <c r="A293" s="61">
        <v>292</v>
      </c>
      <c r="B293" s="86" t="s">
        <v>362</v>
      </c>
      <c r="C293" t="s">
        <v>2355</v>
      </c>
      <c r="D293" s="61" t="str">
        <f t="shared" si="13"/>
        <v>242100  Accountancy</v>
      </c>
    </row>
    <row r="294" spans="1:4" ht="12.75">
      <c r="A294" s="61">
        <v>293</v>
      </c>
      <c r="B294" s="86" t="s">
        <v>363</v>
      </c>
      <c r="C294" t="s">
        <v>2356</v>
      </c>
      <c r="D294" s="61" t="str">
        <f t="shared" si="13"/>
        <v>242102  Arthur Andersen LLP</v>
      </c>
    </row>
    <row r="295" spans="1:4" ht="12.75">
      <c r="A295" s="61">
        <v>294</v>
      </c>
      <c r="B295" s="86" t="s">
        <v>364</v>
      </c>
      <c r="C295" t="s">
        <v>2357</v>
      </c>
      <c r="D295" s="61" t="str">
        <f t="shared" si="13"/>
        <v>242103  Barnes and Wendling</v>
      </c>
    </row>
    <row r="296" spans="1:4" ht="12.75">
      <c r="A296" s="61">
        <v>295</v>
      </c>
      <c r="B296" s="86" t="s">
        <v>365</v>
      </c>
      <c r="C296" t="s">
        <v>2358</v>
      </c>
      <c r="D296" s="61" t="str">
        <f t="shared" si="13"/>
        <v>242104  Ciuni and Panichi LLP</v>
      </c>
    </row>
    <row r="297" spans="1:4" ht="12.75">
      <c r="A297" s="61">
        <v>296</v>
      </c>
      <c r="B297" s="86" t="s">
        <v>366</v>
      </c>
      <c r="C297" t="s">
        <v>2359</v>
      </c>
      <c r="D297" s="61" t="str">
        <f t="shared" si="13"/>
        <v>242105  Cohen and Company</v>
      </c>
    </row>
    <row r="298" spans="1:4" ht="12.75">
      <c r="A298" s="61">
        <v>297</v>
      </c>
      <c r="B298" s="86" t="s">
        <v>367</v>
      </c>
      <c r="C298" t="s">
        <v>2360</v>
      </c>
      <c r="D298" s="61" t="str">
        <f t="shared" si="13"/>
        <v>242106  Deloitte Touche LLP</v>
      </c>
    </row>
    <row r="299" spans="1:4" ht="12.75">
      <c r="A299" s="61">
        <v>298</v>
      </c>
      <c r="B299" s="86" t="s">
        <v>368</v>
      </c>
      <c r="C299" t="s">
        <v>2361</v>
      </c>
      <c r="D299" s="61" t="str">
        <f t="shared" si="13"/>
        <v>242107  Ernst and Young LLP</v>
      </c>
    </row>
    <row r="300" spans="1:4" ht="12.75">
      <c r="A300" s="61">
        <v>299</v>
      </c>
      <c r="B300" s="86" t="s">
        <v>369</v>
      </c>
      <c r="C300" t="s">
        <v>2362</v>
      </c>
      <c r="D300" s="61" t="str">
        <f t="shared" si="13"/>
        <v>242108  Hausser and Taylor LLP</v>
      </c>
    </row>
    <row r="301" spans="1:4" ht="12.75">
      <c r="A301" s="61">
        <v>300</v>
      </c>
      <c r="B301" s="86" t="s">
        <v>370</v>
      </c>
      <c r="C301" t="s">
        <v>2363</v>
      </c>
      <c r="D301" s="61" t="str">
        <f t="shared" si="13"/>
        <v>242109  KPMG LLP</v>
      </c>
    </row>
    <row r="302" spans="1:4" ht="12.75">
      <c r="A302" s="61">
        <v>301</v>
      </c>
      <c r="B302" s="86" t="s">
        <v>371</v>
      </c>
      <c r="C302" t="s">
        <v>2364</v>
      </c>
      <c r="D302" s="61" t="str">
        <f t="shared" si="13"/>
        <v>242111  Alan Adams 5th Year Accounting</v>
      </c>
    </row>
    <row r="303" spans="1:4" ht="12.75">
      <c r="A303" s="61">
        <v>302</v>
      </c>
      <c r="B303" s="86" t="s">
        <v>372</v>
      </c>
      <c r="C303" t="s">
        <v>2365</v>
      </c>
      <c r="D303" s="61" t="str">
        <f t="shared" si="13"/>
        <v>242112  National Assoc of Black Accountants</v>
      </c>
    </row>
    <row r="304" spans="1:4" ht="12.75">
      <c r="A304" s="61">
        <v>303</v>
      </c>
      <c r="B304" s="86" t="s">
        <v>373</v>
      </c>
      <c r="C304" t="s">
        <v>2366</v>
      </c>
      <c r="D304" s="61" t="str">
        <f t="shared" si="13"/>
        <v>242113  Other Accountancy</v>
      </c>
    </row>
    <row r="305" spans="1:4" ht="12.75">
      <c r="A305" s="61">
        <v>304</v>
      </c>
      <c r="B305" s="86" t="s">
        <v>374</v>
      </c>
      <c r="C305" t="s">
        <v>2367</v>
      </c>
      <c r="D305" s="61" t="str">
        <f t="shared" si="13"/>
        <v>242114  PricewaterhouseCoopers LLP</v>
      </c>
    </row>
    <row r="306" spans="1:4" ht="12.75">
      <c r="A306" s="61">
        <v>305</v>
      </c>
      <c r="B306" s="86" t="s">
        <v>375</v>
      </c>
      <c r="C306" t="s">
        <v>2368</v>
      </c>
      <c r="D306" s="61" t="str">
        <f t="shared" si="13"/>
        <v>242115  Robert T. Sullens Award</v>
      </c>
    </row>
    <row r="307" spans="1:4" ht="12.75">
      <c r="A307" s="61">
        <v>306</v>
      </c>
      <c r="B307" s="86" t="s">
        <v>376</v>
      </c>
      <c r="C307" t="s">
        <v>2369</v>
      </c>
      <c r="D307" s="61" t="str">
        <f t="shared" si="13"/>
        <v>242116  Walthall, Drake and Wallace LLP</v>
      </c>
    </row>
    <row r="308" spans="1:4" ht="12.75">
      <c r="A308" s="61">
        <v>307</v>
      </c>
      <c r="B308" s="86" t="s">
        <v>377</v>
      </c>
      <c r="C308" t="s">
        <v>2370</v>
      </c>
      <c r="D308" s="61" t="str">
        <f t="shared" si="13"/>
        <v>242117  Lubrizol Foundation</v>
      </c>
    </row>
    <row r="309" spans="1:4" ht="12.75">
      <c r="A309" s="61">
        <v>308</v>
      </c>
      <c r="B309" s="86" t="s">
        <v>378</v>
      </c>
      <c r="C309" t="s">
        <v>2371</v>
      </c>
      <c r="D309" s="61" t="str">
        <f t="shared" si="13"/>
        <v>242118  Boland 5thYear Accounting</v>
      </c>
    </row>
    <row r="310" spans="1:4" ht="12.75">
      <c r="A310" s="61">
        <v>309</v>
      </c>
      <c r="B310" s="86" t="s">
        <v>379</v>
      </c>
      <c r="C310" t="s">
        <v>2372</v>
      </c>
      <c r="D310" s="61" t="str">
        <f t="shared" si="13"/>
        <v>242119  Delaney, CPA 5thYear Accounting</v>
      </c>
    </row>
    <row r="311" spans="1:4" ht="12.75">
      <c r="A311" s="61">
        <v>310</v>
      </c>
      <c r="B311" s="86" t="s">
        <v>380</v>
      </c>
      <c r="C311" t="s">
        <v>2373</v>
      </c>
      <c r="D311" s="61" t="str">
        <f t="shared" si="13"/>
        <v>242121  Diemer Family 5thYear Accounting</v>
      </c>
    </row>
    <row r="312" spans="1:4" ht="12.75">
      <c r="A312" s="61">
        <v>311</v>
      </c>
      <c r="B312" s="86" t="s">
        <v>381</v>
      </c>
      <c r="C312" t="s">
        <v>2374</v>
      </c>
      <c r="D312" s="61" t="str">
        <f t="shared" si="13"/>
        <v>242122  Fifth-Year Endowment Accounting</v>
      </c>
    </row>
    <row r="313" spans="1:4" ht="12.75">
      <c r="A313" s="61">
        <v>312</v>
      </c>
      <c r="B313" s="86" t="s">
        <v>382</v>
      </c>
      <c r="C313" t="s">
        <v>2375</v>
      </c>
      <c r="D313" s="61" t="str">
        <f t="shared" si="13"/>
        <v>242123  Goodrich AA 5thYear Accounting</v>
      </c>
    </row>
    <row r="314" spans="1:4" ht="12.75">
      <c r="A314" s="61">
        <v>313</v>
      </c>
      <c r="B314" s="86" t="s">
        <v>383</v>
      </c>
      <c r="C314" t="s">
        <v>2376</v>
      </c>
      <c r="D314" s="61" t="str">
        <f t="shared" si="13"/>
        <v>242124  Kenehan 5thYear Accounting</v>
      </c>
    </row>
    <row r="315" spans="1:4" ht="12.75">
      <c r="A315" s="61">
        <v>314</v>
      </c>
      <c r="B315" s="86" t="s">
        <v>384</v>
      </c>
      <c r="C315" t="s">
        <v>2377</v>
      </c>
      <c r="D315" s="61" t="str">
        <f t="shared" si="13"/>
        <v>242125  McGurr 5thYear Accounting</v>
      </c>
    </row>
    <row r="316" spans="1:4" ht="12.75">
      <c r="A316" s="61">
        <v>315</v>
      </c>
      <c r="B316" s="86" t="s">
        <v>385</v>
      </c>
      <c r="C316" t="s">
        <v>2378</v>
      </c>
      <c r="D316" s="61" t="str">
        <f t="shared" si="13"/>
        <v>242126  Monastra 5thYear Accounting</v>
      </c>
    </row>
    <row r="317" spans="1:4" ht="12.75">
      <c r="A317" s="61">
        <v>316</v>
      </c>
      <c r="B317" s="86" t="s">
        <v>386</v>
      </c>
      <c r="C317" t="s">
        <v>2379</v>
      </c>
      <c r="D317" s="61" t="str">
        <f t="shared" si="13"/>
        <v>242127  Smiley 5thYear Accounting</v>
      </c>
    </row>
    <row r="318" spans="1:4" ht="12.75">
      <c r="A318" s="61">
        <v>317</v>
      </c>
      <c r="B318" s="86" t="s">
        <v>387</v>
      </c>
      <c r="C318" t="s">
        <v>2380</v>
      </c>
      <c r="D318" s="61" t="str">
        <f t="shared" si="13"/>
        <v>242128  Sullens 5thYear Accounting</v>
      </c>
    </row>
    <row r="319" spans="1:4" ht="12.75">
      <c r="A319" s="61">
        <v>318</v>
      </c>
      <c r="B319" s="86" t="s">
        <v>388</v>
      </c>
      <c r="C319" t="s">
        <v>2381</v>
      </c>
      <c r="D319" s="61" t="str">
        <f t="shared" si="13"/>
        <v>242129  Willkomm, KPMG 5thYear Accounting</v>
      </c>
    </row>
    <row r="320" spans="1:4" ht="12.75">
      <c r="A320" s="61">
        <v>319</v>
      </c>
      <c r="B320" s="86" t="s">
        <v>389</v>
      </c>
      <c r="C320" t="s">
        <v>2382</v>
      </c>
      <c r="D320" s="61" t="str">
        <f t="shared" si="13"/>
        <v>242131  Accountancy Department Endowment</v>
      </c>
    </row>
    <row r="321" spans="1:4" ht="12.75">
      <c r="A321" s="61">
        <v>320</v>
      </c>
      <c r="B321" s="86" t="s">
        <v>390</v>
      </c>
      <c r="C321" t="s">
        <v>2383</v>
      </c>
      <c r="D321" s="61" t="str">
        <f t="shared" si="13"/>
        <v>242132  Arthur Andersen and Co. LLP Endow</v>
      </c>
    </row>
    <row r="322" spans="1:4" ht="12.75">
      <c r="A322" s="61">
        <v>321</v>
      </c>
      <c r="B322" s="86" t="s">
        <v>391</v>
      </c>
      <c r="C322" t="s">
        <v>2384</v>
      </c>
      <c r="D322" s="61" t="str">
        <f t="shared" si="13"/>
        <v>242134  Cohen and Company Endowment</v>
      </c>
    </row>
    <row r="323" spans="1:4" ht="12.75">
      <c r="A323" s="61">
        <v>322</v>
      </c>
      <c r="B323" s="86" t="s">
        <v>392</v>
      </c>
      <c r="C323" t="s">
        <v>2385</v>
      </c>
      <c r="D323" s="61" t="str">
        <f t="shared" si="13"/>
        <v>242135  Deloitte and Touche Endowment</v>
      </c>
    </row>
    <row r="324" spans="1:4" ht="12.75">
      <c r="A324" s="61">
        <v>323</v>
      </c>
      <c r="B324" s="86" t="s">
        <v>393</v>
      </c>
      <c r="C324" t="s">
        <v>2386</v>
      </c>
      <c r="D324" s="61" t="str">
        <f t="shared" si="13"/>
        <v>242136  Ernst and Young LLP Endowment</v>
      </c>
    </row>
    <row r="325" spans="1:4" ht="12.75">
      <c r="A325" s="61">
        <v>324</v>
      </c>
      <c r="B325" s="86" t="s">
        <v>394</v>
      </c>
      <c r="C325" t="s">
        <v>2387</v>
      </c>
      <c r="D325" s="61" t="str">
        <f t="shared" si="13"/>
        <v>242137  Hausser and Taylor Endowment</v>
      </c>
    </row>
    <row r="326" spans="1:4" ht="12.75">
      <c r="A326" s="61">
        <v>325</v>
      </c>
      <c r="B326" s="86" t="s">
        <v>395</v>
      </c>
      <c r="C326" t="s">
        <v>2388</v>
      </c>
      <c r="D326" s="61" t="str">
        <f t="shared" si="13"/>
        <v>242138  Price Waterhouse LLP Endowment</v>
      </c>
    </row>
    <row r="327" spans="1:4" ht="12.75">
      <c r="A327" s="61">
        <v>326</v>
      </c>
      <c r="B327" s="86" t="s">
        <v>396</v>
      </c>
      <c r="C327" t="s">
        <v>2389</v>
      </c>
      <c r="D327" s="61" t="str">
        <f t="shared" si="13"/>
        <v>242139  Sullens Award in Taxation</v>
      </c>
    </row>
    <row r="328" spans="1:4" ht="12.75">
      <c r="A328" s="61">
        <v>327</v>
      </c>
      <c r="B328" s="86" t="s">
        <v>397</v>
      </c>
      <c r="C328" t="s">
        <v>2390</v>
      </c>
      <c r="D328" s="61" t="str">
        <f t="shared" si="13"/>
        <v>242141  Grant Thornton Endowment Fund</v>
      </c>
    </row>
    <row r="329" spans="1:4" ht="12.75">
      <c r="A329" s="61">
        <v>328</v>
      </c>
      <c r="B329" s="86" t="s">
        <v>398</v>
      </c>
      <c r="C329" t="s">
        <v>2391</v>
      </c>
      <c r="D329" s="61" t="str">
        <f t="shared" si="13"/>
        <v>242501  KPMG Professorship</v>
      </c>
    </row>
    <row r="330" spans="1:4" ht="12.75">
      <c r="A330" s="61">
        <v>329</v>
      </c>
      <c r="B330" s="86" t="s">
        <v>399</v>
      </c>
      <c r="C330" t="s">
        <v>2392</v>
      </c>
      <c r="D330" s="61" t="str">
        <f t="shared" si="13"/>
        <v>243100  Economics and Finance</v>
      </c>
    </row>
    <row r="331" spans="1:4" ht="12.75">
      <c r="A331" s="61">
        <v>330</v>
      </c>
      <c r="B331" s="86" t="s">
        <v>400</v>
      </c>
      <c r="C331" t="s">
        <v>2393</v>
      </c>
      <c r="D331" s="61" t="str">
        <f t="shared" si="13"/>
        <v>243103  Fr. Lavelle Economics Scholarship</v>
      </c>
    </row>
    <row r="332" spans="1:4" ht="12.75">
      <c r="A332" s="61">
        <v>331</v>
      </c>
      <c r="B332" s="86" t="s">
        <v>401</v>
      </c>
      <c r="C332" t="s">
        <v>2394</v>
      </c>
      <c r="D332" s="61" t="str">
        <f t="shared" si="13"/>
        <v>243104  Clifford Scholarship in Finance</v>
      </c>
    </row>
    <row r="333" spans="1:4" ht="12.75">
      <c r="A333" s="61">
        <v>332</v>
      </c>
      <c r="B333" s="86" t="s">
        <v>402</v>
      </c>
      <c r="C333" t="s">
        <v>2395</v>
      </c>
      <c r="D333" s="61" t="str">
        <f t="shared" si="13"/>
        <v>243105  Merrill Lynch Finance Fellowship</v>
      </c>
    </row>
    <row r="334" spans="1:4" ht="12.75">
      <c r="A334" s="61">
        <v>333</v>
      </c>
      <c r="B334" s="86" t="s">
        <v>403</v>
      </c>
      <c r="C334" t="s">
        <v>2396</v>
      </c>
      <c r="D334" s="61" t="str">
        <f t="shared" si="13"/>
        <v>243106  Dennison Finance Major Scholarship</v>
      </c>
    </row>
    <row r="335" spans="1:4" ht="12.75">
      <c r="A335" s="61">
        <v>334</v>
      </c>
      <c r="B335" s="86" t="s">
        <v>404</v>
      </c>
      <c r="C335" t="s">
        <v>2397</v>
      </c>
      <c r="D335" s="61" t="str">
        <f t="shared" si="13"/>
        <v>243107  Dornam Investment Fund-Porter</v>
      </c>
    </row>
    <row r="336" spans="1:4" ht="12.75">
      <c r="A336" s="61">
        <v>335</v>
      </c>
      <c r="B336" s="86" t="s">
        <v>405</v>
      </c>
      <c r="C336" t="s">
        <v>2398</v>
      </c>
      <c r="D336" s="61" t="str">
        <f t="shared" si="13"/>
        <v>243109  Economics/Finance Dept-Cima</v>
      </c>
    </row>
    <row r="337" spans="1:4" ht="12.75">
      <c r="A337" s="61">
        <v>336</v>
      </c>
      <c r="B337" s="86" t="s">
        <v>406</v>
      </c>
      <c r="C337" t="s">
        <v>2399</v>
      </c>
      <c r="D337" s="61" t="str">
        <f t="shared" si="13"/>
        <v>243111  Economics-O.D.E. Economics Fund</v>
      </c>
    </row>
    <row r="338" spans="1:4" ht="12.75">
      <c r="A338" s="61">
        <v>337</v>
      </c>
      <c r="B338" s="86" t="s">
        <v>407</v>
      </c>
      <c r="C338" t="s">
        <v>2400</v>
      </c>
      <c r="D338" s="61" t="str">
        <f aca="true" t="shared" si="14" ref="D338:D401">CONCATENATE("",B338,"  ",C338)</f>
        <v>243112  Bombelles Award in Economics</v>
      </c>
    </row>
    <row r="339" spans="1:4" ht="12.75">
      <c r="A339" s="61">
        <v>338</v>
      </c>
      <c r="B339" s="86" t="s">
        <v>408</v>
      </c>
      <c r="C339" t="s">
        <v>2401</v>
      </c>
      <c r="D339" s="61" t="str">
        <f t="shared" si="14"/>
        <v>243113  Gold Award in Economics</v>
      </c>
    </row>
    <row r="340" spans="1:4" ht="12.75">
      <c r="A340" s="61">
        <v>339</v>
      </c>
      <c r="B340" s="86" t="s">
        <v>409</v>
      </c>
      <c r="C340" t="s">
        <v>2402</v>
      </c>
      <c r="D340" s="61" t="str">
        <f t="shared" si="14"/>
        <v>243501  Mellen Chair in Finance</v>
      </c>
    </row>
    <row r="341" spans="1:4" ht="12.75">
      <c r="A341" s="61">
        <v>340</v>
      </c>
      <c r="B341" s="86" t="s">
        <v>410</v>
      </c>
      <c r="C341" t="s">
        <v>2403</v>
      </c>
      <c r="D341" s="61" t="str">
        <f t="shared" si="14"/>
        <v>244100  Management Marketing and Logistics</v>
      </c>
    </row>
    <row r="342" spans="1:4" ht="12.75">
      <c r="A342" s="61">
        <v>341</v>
      </c>
      <c r="B342" s="86" t="s">
        <v>411</v>
      </c>
      <c r="C342" t="s">
        <v>2404</v>
      </c>
      <c r="D342" s="61" t="str">
        <f t="shared" si="14"/>
        <v>244103  America's Body Co. Hustle/Harmony</v>
      </c>
    </row>
    <row r="343" spans="1:4" ht="12.75">
      <c r="A343" s="61">
        <v>342</v>
      </c>
      <c r="B343" s="86" t="s">
        <v>412</v>
      </c>
      <c r="C343" t="s">
        <v>2405</v>
      </c>
      <c r="D343" s="61" t="str">
        <f t="shared" si="14"/>
        <v>244104  Plain Dealer Scholarships</v>
      </c>
    </row>
    <row r="344" spans="1:4" ht="12.75">
      <c r="A344" s="61">
        <v>343</v>
      </c>
      <c r="B344" s="86" t="s">
        <v>413</v>
      </c>
      <c r="C344" t="s">
        <v>2406</v>
      </c>
      <c r="D344" s="61" t="str">
        <f t="shared" si="14"/>
        <v>244105  Platte Scholarship in Quality Manag</v>
      </c>
    </row>
    <row r="345" spans="1:4" ht="12.75">
      <c r="A345" s="61">
        <v>344</v>
      </c>
      <c r="B345" s="86" t="s">
        <v>414</v>
      </c>
      <c r="C345" t="s">
        <v>2407</v>
      </c>
      <c r="D345" s="61" t="str">
        <f t="shared" si="14"/>
        <v>244106  GAR Logistics Endowment Fund</v>
      </c>
    </row>
    <row r="346" spans="1:4" ht="12.75">
      <c r="A346" s="61">
        <v>345</v>
      </c>
      <c r="B346" s="86" t="s">
        <v>415</v>
      </c>
      <c r="C346" t="s">
        <v>2408</v>
      </c>
      <c r="D346" s="61" t="str">
        <f t="shared" si="14"/>
        <v>244107  Metzger Scholarship in Marketing</v>
      </c>
    </row>
    <row r="347" spans="1:4" ht="12.75">
      <c r="A347" s="61">
        <v>346</v>
      </c>
      <c r="B347" s="86" t="s">
        <v>416</v>
      </c>
      <c r="C347" t="s">
        <v>2409</v>
      </c>
      <c r="D347" s="61" t="str">
        <f t="shared" si="14"/>
        <v>244108  D.R. Domm Scholarship Fund</v>
      </c>
    </row>
    <row r="348" spans="1:4" ht="12.75">
      <c r="A348" s="61">
        <v>347</v>
      </c>
      <c r="B348" s="86" t="s">
        <v>417</v>
      </c>
      <c r="C348" t="s">
        <v>2410</v>
      </c>
      <c r="D348" s="61" t="str">
        <f t="shared" si="14"/>
        <v>244109  Joseph Feeley-Business Logistics</v>
      </c>
    </row>
    <row r="349" spans="1:4" ht="12.75">
      <c r="A349" s="61">
        <v>348</v>
      </c>
      <c r="B349" s="86" t="s">
        <v>418</v>
      </c>
      <c r="C349" t="s">
        <v>2411</v>
      </c>
      <c r="D349" s="61" t="str">
        <f t="shared" si="14"/>
        <v>244301  Standard Products-Reid Chair</v>
      </c>
    </row>
    <row r="350" spans="1:4" ht="12.75">
      <c r="A350" s="61">
        <v>349</v>
      </c>
      <c r="B350" s="86" t="s">
        <v>419</v>
      </c>
      <c r="C350" t="s">
        <v>420</v>
      </c>
      <c r="D350" s="61" t="str">
        <f t="shared" si="14"/>
        <v>244401  Kahl Chair in Entrepreneurship</v>
      </c>
    </row>
    <row r="351" spans="1:4" ht="12.75">
      <c r="A351" s="61">
        <v>350</v>
      </c>
      <c r="B351" s="86" t="s">
        <v>421</v>
      </c>
      <c r="C351" t="s">
        <v>2412</v>
      </c>
      <c r="D351" s="61" t="str">
        <f t="shared" si="14"/>
        <v>244500  Managerial Skills Assess Center</v>
      </c>
    </row>
    <row r="352" spans="1:4" ht="12.75">
      <c r="A352" s="61">
        <v>351</v>
      </c>
      <c r="B352" s="86" t="s">
        <v>422</v>
      </c>
      <c r="C352" t="s">
        <v>2413</v>
      </c>
      <c r="D352" s="61" t="str">
        <f t="shared" si="14"/>
        <v>244501  Skills Assessment Endowment Fund</v>
      </c>
    </row>
    <row r="353" spans="1:4" ht="12.75">
      <c r="A353" s="61">
        <v>352</v>
      </c>
      <c r="B353" s="86" t="s">
        <v>423</v>
      </c>
      <c r="C353" t="s">
        <v>2414</v>
      </c>
      <c r="D353" s="61" t="str">
        <f t="shared" si="14"/>
        <v>245101  Muldoon Center for Private Business</v>
      </c>
    </row>
    <row r="354" spans="1:4" ht="12.75">
      <c r="A354" s="61">
        <v>353</v>
      </c>
      <c r="B354" s="86" t="s">
        <v>424</v>
      </c>
      <c r="C354" t="s">
        <v>2415</v>
      </c>
      <c r="D354" s="61" t="str">
        <f t="shared" si="14"/>
        <v>245102  Entrepreneurship Association</v>
      </c>
    </row>
    <row r="355" spans="1:4" ht="12.75">
      <c r="A355" s="61">
        <v>354</v>
      </c>
      <c r="B355" s="86" t="s">
        <v>425</v>
      </c>
      <c r="C355" t="s">
        <v>2416</v>
      </c>
      <c r="D355" s="61" t="str">
        <f t="shared" si="14"/>
        <v>245103  Muldoon Center-100 Year Club Dinner</v>
      </c>
    </row>
    <row r="356" spans="1:4" ht="12.75">
      <c r="A356" s="61">
        <v>355</v>
      </c>
      <c r="B356" s="86" t="s">
        <v>426</v>
      </c>
      <c r="C356" t="s">
        <v>2417</v>
      </c>
      <c r="D356" s="61" t="str">
        <f t="shared" si="14"/>
        <v>245104  Muldoon Center-Golf Outing</v>
      </c>
    </row>
    <row r="357" spans="1:4" ht="12.75">
      <c r="A357" s="61">
        <v>356</v>
      </c>
      <c r="B357" s="86" t="s">
        <v>427</v>
      </c>
      <c r="C357" t="s">
        <v>2418</v>
      </c>
      <c r="D357" s="61" t="str">
        <f t="shared" si="14"/>
        <v>245201  SIFE-Students in Free Enterprise</v>
      </c>
    </row>
    <row r="358" spans="1:4" ht="12.75">
      <c r="A358" s="61">
        <v>357</v>
      </c>
      <c r="B358" s="86" t="s">
        <v>428</v>
      </c>
      <c r="C358" t="s">
        <v>2419</v>
      </c>
      <c r="D358" s="61" t="str">
        <f t="shared" si="14"/>
        <v>245202  NACE Awards</v>
      </c>
    </row>
    <row r="359" spans="1:4" ht="12.75">
      <c r="A359" s="61">
        <v>358</v>
      </c>
      <c r="B359" s="86" t="s">
        <v>429</v>
      </c>
      <c r="C359" t="s">
        <v>2420</v>
      </c>
      <c r="D359" s="61" t="str">
        <f t="shared" si="14"/>
        <v>251100  Dean's Office-Graduate School</v>
      </c>
    </row>
    <row r="360" spans="1:4" ht="12.75">
      <c r="A360" s="61">
        <v>359</v>
      </c>
      <c r="B360" s="86" t="s">
        <v>430</v>
      </c>
      <c r="C360" t="s">
        <v>2421</v>
      </c>
      <c r="D360" s="61" t="str">
        <f t="shared" si="14"/>
        <v>251101  Summer Research-Daley/Beadle</v>
      </c>
    </row>
    <row r="361" spans="1:4" ht="12.75">
      <c r="A361" s="61">
        <v>360</v>
      </c>
      <c r="B361" s="86" t="s">
        <v>431</v>
      </c>
      <c r="C361" t="s">
        <v>432</v>
      </c>
      <c r="D361" s="61" t="str">
        <f t="shared" si="14"/>
        <v>251102  CGS/Sloan Grant-Beadle</v>
      </c>
    </row>
    <row r="362" spans="1:4" ht="12.75">
      <c r="A362" s="61">
        <v>361</v>
      </c>
      <c r="B362" s="86" t="s">
        <v>433</v>
      </c>
      <c r="C362" t="s">
        <v>434</v>
      </c>
      <c r="D362" s="61" t="str">
        <f t="shared" si="14"/>
        <v>251103  Faculty Leadership Program-Beadle</v>
      </c>
    </row>
    <row r="363" spans="1:4" ht="12.75">
      <c r="A363" s="61">
        <v>362</v>
      </c>
      <c r="B363" s="86" t="s">
        <v>435</v>
      </c>
      <c r="C363" t="s">
        <v>2422</v>
      </c>
      <c r="D363" s="61" t="str">
        <f t="shared" si="14"/>
        <v>252100  Center for Teaching and Learning</v>
      </c>
    </row>
    <row r="364" spans="1:4" ht="12.75">
      <c r="A364" s="61">
        <v>363</v>
      </c>
      <c r="B364" s="86" t="s">
        <v>436</v>
      </c>
      <c r="C364" t="s">
        <v>2423</v>
      </c>
      <c r="D364" s="61" t="str">
        <f t="shared" si="14"/>
        <v>252200  Faculty Development</v>
      </c>
    </row>
    <row r="365" spans="1:4" ht="12.75">
      <c r="A365" s="61">
        <v>364</v>
      </c>
      <c r="B365" s="86" t="s">
        <v>437</v>
      </c>
      <c r="C365" t="s">
        <v>2424</v>
      </c>
      <c r="D365" s="61" t="str">
        <f t="shared" si="14"/>
        <v>252300  Humanities-Masters Program</v>
      </c>
    </row>
    <row r="366" spans="1:4" ht="12.75">
      <c r="A366" s="61">
        <v>365</v>
      </c>
      <c r="B366" s="86" t="s">
        <v>438</v>
      </c>
      <c r="C366" t="s">
        <v>2425</v>
      </c>
      <c r="D366" s="61" t="str">
        <f t="shared" si="14"/>
        <v>252400  Humanities-Non Credit</v>
      </c>
    </row>
    <row r="367" spans="1:4" ht="12.75">
      <c r="A367" s="61">
        <v>366</v>
      </c>
      <c r="B367" s="86" t="s">
        <v>439</v>
      </c>
      <c r="C367" t="s">
        <v>2426</v>
      </c>
      <c r="D367" s="61" t="str">
        <f t="shared" si="14"/>
        <v>252401  Institute Humanities</v>
      </c>
    </row>
    <row r="368" spans="1:4" ht="12.75">
      <c r="A368" s="61">
        <v>367</v>
      </c>
      <c r="B368" s="86" t="s">
        <v>440</v>
      </c>
      <c r="C368" t="s">
        <v>2427</v>
      </c>
      <c r="D368" s="61" t="str">
        <f t="shared" si="14"/>
        <v>252500  Counseling and Human Services</v>
      </c>
    </row>
    <row r="369" spans="1:4" ht="12.75">
      <c r="A369" s="61">
        <v>368</v>
      </c>
      <c r="B369" s="86" t="s">
        <v>441</v>
      </c>
      <c r="C369" t="s">
        <v>2428</v>
      </c>
      <c r="D369" s="61" t="str">
        <f t="shared" si="14"/>
        <v>252501  Chi Sigma Iota</v>
      </c>
    </row>
    <row r="370" spans="1:4" ht="12.75">
      <c r="A370" s="61">
        <v>369</v>
      </c>
      <c r="B370" s="86" t="s">
        <v>442</v>
      </c>
      <c r="C370" t="s">
        <v>2429</v>
      </c>
      <c r="D370" s="61" t="str">
        <f t="shared" si="14"/>
        <v>252502  Counsel/Human Service-Masters Comps</v>
      </c>
    </row>
    <row r="371" spans="1:4" ht="12.75">
      <c r="A371" s="61">
        <v>370</v>
      </c>
      <c r="B371" s="86" t="s">
        <v>443</v>
      </c>
      <c r="C371" t="s">
        <v>2430</v>
      </c>
      <c r="D371" s="61" t="str">
        <f t="shared" si="14"/>
        <v>252600  Summer Sessions</v>
      </c>
    </row>
    <row r="372" spans="1:4" ht="12.75">
      <c r="A372" s="61">
        <v>371</v>
      </c>
      <c r="B372" s="86" t="s">
        <v>444</v>
      </c>
      <c r="C372" t="s">
        <v>2431</v>
      </c>
      <c r="D372" s="61" t="str">
        <f t="shared" si="14"/>
        <v>252700  University Sponsored Research</v>
      </c>
    </row>
    <row r="373" spans="1:4" ht="12.75">
      <c r="A373" s="61">
        <v>372</v>
      </c>
      <c r="B373" s="86" t="s">
        <v>445</v>
      </c>
      <c r="C373" t="s">
        <v>2432</v>
      </c>
      <c r="D373" s="61" t="str">
        <f t="shared" si="14"/>
        <v>254100  Grants Office</v>
      </c>
    </row>
    <row r="374" spans="1:4" ht="12.75">
      <c r="A374" s="61">
        <v>373</v>
      </c>
      <c r="B374" s="86" t="s">
        <v>446</v>
      </c>
      <c r="C374" t="s">
        <v>2433</v>
      </c>
      <c r="D374" s="61" t="str">
        <f t="shared" si="14"/>
        <v>255100  Director of Continuing Education</v>
      </c>
    </row>
    <row r="375" spans="1:4" ht="12.75">
      <c r="A375" s="61">
        <v>374</v>
      </c>
      <c r="B375" s="86" t="s">
        <v>447</v>
      </c>
      <c r="C375" t="s">
        <v>2434</v>
      </c>
      <c r="D375" s="61" t="str">
        <f t="shared" si="14"/>
        <v>255190  Continuing Education Programs</v>
      </c>
    </row>
    <row r="376" spans="1:4" ht="12.75">
      <c r="A376" s="61">
        <v>375</v>
      </c>
      <c r="B376" s="86" t="s">
        <v>448</v>
      </c>
      <c r="C376" t="s">
        <v>2435</v>
      </c>
      <c r="D376" s="61" t="str">
        <f t="shared" si="14"/>
        <v>259101  IER-Operational Fund</v>
      </c>
    </row>
    <row r="377" spans="1:4" ht="12.75">
      <c r="A377" s="61">
        <v>376</v>
      </c>
      <c r="B377" s="86" t="s">
        <v>449</v>
      </c>
      <c r="C377" t="s">
        <v>2436</v>
      </c>
      <c r="D377" s="61" t="str">
        <f t="shared" si="14"/>
        <v>259103  Institute Educational Renewal-Other</v>
      </c>
    </row>
    <row r="378" spans="1:4" ht="12.75">
      <c r="A378" s="61">
        <v>377</v>
      </c>
      <c r="B378" s="86" t="s">
        <v>450</v>
      </c>
      <c r="C378" t="s">
        <v>2437</v>
      </c>
      <c r="D378" s="61" t="str">
        <f t="shared" si="14"/>
        <v>259104  Institute for Educational Renewal</v>
      </c>
    </row>
    <row r="379" spans="1:4" ht="12.75">
      <c r="A379" s="61">
        <v>378</v>
      </c>
      <c r="B379" s="86" t="s">
        <v>666</v>
      </c>
      <c r="C379" t="s">
        <v>667</v>
      </c>
      <c r="D379" s="61" t="str">
        <f t="shared" si="14"/>
        <v>279290  Islamic Initiative Fund</v>
      </c>
    </row>
    <row r="380" spans="1:4" ht="12.75">
      <c r="A380" s="61">
        <v>379</v>
      </c>
      <c r="B380" s="86" t="s">
        <v>451</v>
      </c>
      <c r="C380" t="s">
        <v>2438</v>
      </c>
      <c r="D380" s="61" t="str">
        <f t="shared" si="14"/>
        <v>281100  Director of Library</v>
      </c>
    </row>
    <row r="381" spans="1:4" ht="12.75">
      <c r="A381" s="61">
        <v>380</v>
      </c>
      <c r="B381" s="86" t="s">
        <v>452</v>
      </c>
      <c r="C381" t="s">
        <v>2439</v>
      </c>
      <c r="D381" s="61" t="str">
        <f t="shared" si="14"/>
        <v>281101  Gund Foundation-Ohio Link-Library</v>
      </c>
    </row>
    <row r="382" spans="1:4" ht="12.75">
      <c r="A382" s="61">
        <v>381</v>
      </c>
      <c r="B382" s="86" t="s">
        <v>453</v>
      </c>
      <c r="C382" t="s">
        <v>2440</v>
      </c>
      <c r="D382" s="61" t="str">
        <f t="shared" si="14"/>
        <v>281102  Friends of Grasselli Library</v>
      </c>
    </row>
    <row r="383" spans="1:4" ht="12.75">
      <c r="A383" s="61">
        <v>382</v>
      </c>
      <c r="B383" s="86" t="s">
        <v>454</v>
      </c>
      <c r="C383" t="s">
        <v>2441</v>
      </c>
      <c r="D383" s="61" t="str">
        <f t="shared" si="14"/>
        <v>281103  Joyce Kilmer Library Fund</v>
      </c>
    </row>
    <row r="384" spans="1:4" ht="12.75">
      <c r="A384" s="61">
        <v>383</v>
      </c>
      <c r="B384" s="86" t="s">
        <v>455</v>
      </c>
      <c r="C384" t="s">
        <v>2442</v>
      </c>
      <c r="D384" s="61" t="str">
        <f t="shared" si="14"/>
        <v>281104  Library Computerization</v>
      </c>
    </row>
    <row r="385" spans="1:4" ht="12.75">
      <c r="A385" s="61">
        <v>384</v>
      </c>
      <c r="B385" s="86" t="s">
        <v>456</v>
      </c>
      <c r="C385" t="s">
        <v>2445</v>
      </c>
      <c r="D385" s="61" t="str">
        <f t="shared" si="14"/>
        <v>281105  Library Gift Fund-Duffet</v>
      </c>
    </row>
    <row r="386" spans="1:4" ht="12.75">
      <c r="A386" s="61">
        <v>385</v>
      </c>
      <c r="B386" s="86" t="s">
        <v>457</v>
      </c>
      <c r="C386" t="s">
        <v>2446</v>
      </c>
      <c r="D386" s="61" t="str">
        <f t="shared" si="14"/>
        <v>281106  Lo Presti Center</v>
      </c>
    </row>
    <row r="387" spans="1:4" ht="12.75">
      <c r="A387" s="61">
        <v>386</v>
      </c>
      <c r="B387" s="86" t="s">
        <v>458</v>
      </c>
      <c r="C387" t="s">
        <v>2447</v>
      </c>
      <c r="D387" s="61" t="str">
        <f t="shared" si="14"/>
        <v>281107  Michael Riebe Book Fund</v>
      </c>
    </row>
    <row r="388" spans="1:4" ht="12.75">
      <c r="A388" s="61">
        <v>387</v>
      </c>
      <c r="B388" s="86" t="s">
        <v>459</v>
      </c>
      <c r="C388" t="s">
        <v>2448</v>
      </c>
      <c r="D388" s="61" t="str">
        <f t="shared" si="14"/>
        <v>281108  Slovak Heritage Room</v>
      </c>
    </row>
    <row r="389" spans="1:4" ht="12.75">
      <c r="A389" s="61">
        <v>388</v>
      </c>
      <c r="B389" s="86" t="s">
        <v>460</v>
      </c>
      <c r="C389" t="s">
        <v>2449</v>
      </c>
      <c r="D389" s="61" t="str">
        <f t="shared" si="14"/>
        <v>281109  Chi Sigma Iota Book Fund</v>
      </c>
    </row>
    <row r="390" spans="1:4" ht="12.75">
      <c r="A390" s="61">
        <v>389</v>
      </c>
      <c r="B390" s="86" t="s">
        <v>461</v>
      </c>
      <c r="C390" t="s">
        <v>2450</v>
      </c>
      <c r="D390" s="61" t="str">
        <f t="shared" si="14"/>
        <v>281111  Emsheir Ohio Link Endowment</v>
      </c>
    </row>
    <row r="391" spans="1:4" ht="12.75">
      <c r="A391" s="61">
        <v>390</v>
      </c>
      <c r="B391" s="86" t="s">
        <v>462</v>
      </c>
      <c r="C391" t="s">
        <v>2451</v>
      </c>
      <c r="D391" s="61" t="str">
        <f t="shared" si="14"/>
        <v>281112  Grasselli Library Fund</v>
      </c>
    </row>
    <row r="392" spans="1:4" ht="12.75">
      <c r="A392" s="61">
        <v>391</v>
      </c>
      <c r="B392" s="86" t="s">
        <v>463</v>
      </c>
      <c r="C392" t="s">
        <v>2452</v>
      </c>
      <c r="D392" s="61" t="str">
        <f t="shared" si="14"/>
        <v>281113  Lt. Hanau '43 Memorial Book Fund</v>
      </c>
    </row>
    <row r="393" spans="1:4" ht="12.75">
      <c r="A393" s="61">
        <v>392</v>
      </c>
      <c r="B393" s="86" t="s">
        <v>464</v>
      </c>
      <c r="C393" t="s">
        <v>2453</v>
      </c>
      <c r="D393" s="61" t="str">
        <f t="shared" si="14"/>
        <v>281114  Humanities Library Endowment Fund</v>
      </c>
    </row>
    <row r="394" spans="1:4" ht="12.75">
      <c r="A394" s="61">
        <v>393</v>
      </c>
      <c r="B394" s="86" t="s">
        <v>465</v>
      </c>
      <c r="C394" t="s">
        <v>466</v>
      </c>
      <c r="D394" s="61" t="str">
        <f t="shared" si="14"/>
        <v>2820AC  Accountancy Collection</v>
      </c>
    </row>
    <row r="395" spans="1:4" ht="12.75">
      <c r="A395" s="61">
        <v>394</v>
      </c>
      <c r="B395" s="86" t="s">
        <v>467</v>
      </c>
      <c r="C395" t="s">
        <v>468</v>
      </c>
      <c r="D395" s="61" t="str">
        <f t="shared" si="14"/>
        <v>2820AH  Art History Collection</v>
      </c>
    </row>
    <row r="396" spans="1:4" ht="12.75">
      <c r="A396" s="61">
        <v>395</v>
      </c>
      <c r="B396" s="86" t="s">
        <v>469</v>
      </c>
      <c r="C396" t="s">
        <v>470</v>
      </c>
      <c r="D396" s="61" t="str">
        <f t="shared" si="14"/>
        <v>2820AS  Academic Support Collection</v>
      </c>
    </row>
    <row r="397" spans="1:4" ht="12.75">
      <c r="A397" s="61">
        <v>396</v>
      </c>
      <c r="B397" s="86" t="s">
        <v>471</v>
      </c>
      <c r="C397" t="s">
        <v>472</v>
      </c>
      <c r="D397" s="61" t="str">
        <f t="shared" si="14"/>
        <v>2820BL  Biology Collection</v>
      </c>
    </row>
    <row r="398" spans="1:4" ht="12.75">
      <c r="A398" s="61">
        <v>397</v>
      </c>
      <c r="B398" s="86" t="s">
        <v>473</v>
      </c>
      <c r="C398" t="s">
        <v>474</v>
      </c>
      <c r="D398" s="61" t="str">
        <f t="shared" si="14"/>
        <v>2820CH  Chemistry Collection</v>
      </c>
    </row>
    <row r="399" spans="1:4" ht="12.75">
      <c r="A399" s="61">
        <v>398</v>
      </c>
      <c r="B399" s="86" t="s">
        <v>475</v>
      </c>
      <c r="C399" t="s">
        <v>476</v>
      </c>
      <c r="D399" s="61" t="str">
        <f t="shared" si="14"/>
        <v>2820CN  Counseling/Human Service Collection</v>
      </c>
    </row>
    <row r="400" spans="1:4" ht="12.75">
      <c r="A400" s="61">
        <v>399</v>
      </c>
      <c r="B400" s="86" t="s">
        <v>477</v>
      </c>
      <c r="C400" t="s">
        <v>478</v>
      </c>
      <c r="D400" s="61" t="str">
        <f t="shared" si="14"/>
        <v>2820CO  Communications Collection</v>
      </c>
    </row>
    <row r="401" spans="1:4" ht="12.75">
      <c r="A401" s="61">
        <v>400</v>
      </c>
      <c r="B401" s="86" t="s">
        <v>479</v>
      </c>
      <c r="C401" t="s">
        <v>480</v>
      </c>
      <c r="D401" s="61" t="str">
        <f t="shared" si="14"/>
        <v>2820EC  Economics and Finance Collection</v>
      </c>
    </row>
    <row r="402" spans="1:4" ht="12.75">
      <c r="A402" s="61">
        <v>401</v>
      </c>
      <c r="B402" s="86" t="s">
        <v>481</v>
      </c>
      <c r="C402" t="s">
        <v>482</v>
      </c>
      <c r="D402" s="61" t="str">
        <f aca="true" t="shared" si="15" ref="D402:D465">CONCATENATE("",B402,"  ",C402)</f>
        <v>2820ED  Education Collection</v>
      </c>
    </row>
    <row r="403" spans="1:4" ht="12.75">
      <c r="A403" s="61">
        <v>402</v>
      </c>
      <c r="B403" s="86" t="s">
        <v>483</v>
      </c>
      <c r="C403" t="s">
        <v>484</v>
      </c>
      <c r="D403" s="61" t="str">
        <f t="shared" si="15"/>
        <v>2820EN  English Collection</v>
      </c>
    </row>
    <row r="404" spans="1:4" ht="12.75">
      <c r="A404" s="61">
        <v>403</v>
      </c>
      <c r="B404" s="86" t="s">
        <v>485</v>
      </c>
      <c r="C404" t="s">
        <v>486</v>
      </c>
      <c r="D404" s="61" t="str">
        <f t="shared" si="15"/>
        <v>2820FY  First Year Seminar Collection</v>
      </c>
    </row>
    <row r="405" spans="1:4" ht="12.75">
      <c r="A405" s="61">
        <v>404</v>
      </c>
      <c r="B405" s="86" t="s">
        <v>487</v>
      </c>
      <c r="C405" t="s">
        <v>488</v>
      </c>
      <c r="D405" s="61" t="str">
        <f t="shared" si="15"/>
        <v>2820GL  Global Education Collection</v>
      </c>
    </row>
    <row r="406" spans="1:4" ht="12.75">
      <c r="A406" s="61">
        <v>405</v>
      </c>
      <c r="B406" s="86" t="s">
        <v>489</v>
      </c>
      <c r="C406" t="s">
        <v>490</v>
      </c>
      <c r="D406" s="61" t="str">
        <f t="shared" si="15"/>
        <v>2820HS  History Collection</v>
      </c>
    </row>
    <row r="407" spans="1:4" ht="12.75">
      <c r="A407" s="61">
        <v>406</v>
      </c>
      <c r="B407" s="86" t="s">
        <v>491</v>
      </c>
      <c r="C407" t="s">
        <v>492</v>
      </c>
      <c r="D407" s="61" t="str">
        <f t="shared" si="15"/>
        <v>2820HU  Humanities Collection</v>
      </c>
    </row>
    <row r="408" spans="1:4" ht="12.75">
      <c r="A408" s="61">
        <v>407</v>
      </c>
      <c r="B408" s="86" t="s">
        <v>493</v>
      </c>
      <c r="C408" t="s">
        <v>494</v>
      </c>
      <c r="D408" s="61" t="str">
        <f t="shared" si="15"/>
        <v>2820JS  Jesuit Studies Collection</v>
      </c>
    </row>
    <row r="409" spans="1:4" ht="12.75">
      <c r="A409" s="61">
        <v>408</v>
      </c>
      <c r="B409" s="86" t="s">
        <v>495</v>
      </c>
      <c r="C409" t="s">
        <v>496</v>
      </c>
      <c r="D409" s="61" t="str">
        <f t="shared" si="15"/>
        <v>2820LB  Library Collection</v>
      </c>
    </row>
    <row r="410" spans="1:4" ht="12.75">
      <c r="A410" s="61">
        <v>409</v>
      </c>
      <c r="B410" s="86" t="s">
        <v>497</v>
      </c>
      <c r="C410" t="s">
        <v>498</v>
      </c>
      <c r="D410" s="61" t="str">
        <f t="shared" si="15"/>
        <v>2820MB  MBA Program Collection</v>
      </c>
    </row>
    <row r="411" spans="1:4" ht="12.75">
      <c r="A411" s="61">
        <v>410</v>
      </c>
      <c r="B411" s="86" t="s">
        <v>499</v>
      </c>
      <c r="C411" t="s">
        <v>500</v>
      </c>
      <c r="D411" s="61" t="str">
        <f t="shared" si="15"/>
        <v>2820MC  Multicultural Affairs Collection</v>
      </c>
    </row>
    <row r="412" spans="1:4" ht="12.75">
      <c r="A412" s="61">
        <v>411</v>
      </c>
      <c r="B412" s="86" t="s">
        <v>501</v>
      </c>
      <c r="C412" t="s">
        <v>502</v>
      </c>
      <c r="D412" s="61" t="str">
        <f t="shared" si="15"/>
        <v>2820ML  Modern Language Collection</v>
      </c>
    </row>
    <row r="413" spans="1:4" ht="12.75">
      <c r="A413" s="61">
        <v>412</v>
      </c>
      <c r="B413" s="86" t="s">
        <v>503</v>
      </c>
      <c r="C413" t="s">
        <v>504</v>
      </c>
      <c r="D413" s="61" t="str">
        <f t="shared" si="15"/>
        <v>2820MM  Mgmt Marketing Logistics Collection</v>
      </c>
    </row>
    <row r="414" spans="1:4" ht="12.75">
      <c r="A414" s="61">
        <v>413</v>
      </c>
      <c r="B414" s="86" t="s">
        <v>505</v>
      </c>
      <c r="C414" t="s">
        <v>506</v>
      </c>
      <c r="D414" s="61" t="str">
        <f t="shared" si="15"/>
        <v>2820MS  Military Science Collection</v>
      </c>
    </row>
    <row r="415" spans="1:4" ht="12.75">
      <c r="A415" s="61">
        <v>414</v>
      </c>
      <c r="B415" s="86" t="s">
        <v>507</v>
      </c>
      <c r="C415" t="s">
        <v>508</v>
      </c>
      <c r="D415" s="61" t="str">
        <f t="shared" si="15"/>
        <v>2820MT  Mathematics Collection</v>
      </c>
    </row>
    <row r="416" spans="1:4" ht="12.75">
      <c r="A416" s="61">
        <v>415</v>
      </c>
      <c r="B416" s="86" t="s">
        <v>509</v>
      </c>
      <c r="C416" t="s">
        <v>510</v>
      </c>
      <c r="D416" s="61" t="str">
        <f t="shared" si="15"/>
        <v>2820MU  Music Collection</v>
      </c>
    </row>
    <row r="417" spans="1:4" ht="12.75">
      <c r="A417" s="61">
        <v>416</v>
      </c>
      <c r="B417" s="86" t="s">
        <v>511</v>
      </c>
      <c r="C417" t="s">
        <v>512</v>
      </c>
      <c r="D417" s="61" t="str">
        <f t="shared" si="15"/>
        <v>2820NF  New Faculty Collection</v>
      </c>
    </row>
    <row r="418" spans="1:4" ht="12.75">
      <c r="A418" s="61">
        <v>417</v>
      </c>
      <c r="B418" s="86" t="s">
        <v>513</v>
      </c>
      <c r="C418" t="s">
        <v>514</v>
      </c>
      <c r="D418" s="61" t="str">
        <f t="shared" si="15"/>
        <v>2820RL  Religious Studies Collection</v>
      </c>
    </row>
    <row r="419" spans="1:4" ht="12.75">
      <c r="A419" s="61">
        <v>418</v>
      </c>
      <c r="B419" s="86" t="s">
        <v>515</v>
      </c>
      <c r="C419" t="s">
        <v>516</v>
      </c>
      <c r="D419" s="61" t="str">
        <f t="shared" si="15"/>
        <v>2820SA  Student Affairs Collection</v>
      </c>
    </row>
    <row r="420" spans="1:4" ht="12.75">
      <c r="A420" s="61">
        <v>419</v>
      </c>
      <c r="B420" s="86" t="s">
        <v>517</v>
      </c>
      <c r="C420" t="s">
        <v>518</v>
      </c>
      <c r="D420" s="61" t="str">
        <f t="shared" si="15"/>
        <v>2820SC  Sociology Collection</v>
      </c>
    </row>
    <row r="421" spans="1:4" ht="12.75">
      <c r="A421" s="61">
        <v>420</v>
      </c>
      <c r="B421" s="86" t="s">
        <v>519</v>
      </c>
      <c r="C421" t="s">
        <v>520</v>
      </c>
      <c r="D421" s="61" t="str">
        <f t="shared" si="15"/>
        <v>289100  Library-General Administration</v>
      </c>
    </row>
    <row r="422" spans="1:4" ht="12.75">
      <c r="A422" s="61">
        <v>421</v>
      </c>
      <c r="B422" s="86" t="s">
        <v>521</v>
      </c>
      <c r="C422" t="s">
        <v>522</v>
      </c>
      <c r="D422" s="61" t="str">
        <f t="shared" si="15"/>
        <v>289300  Library-IT Services</v>
      </c>
    </row>
    <row r="423" spans="1:4" ht="12.75">
      <c r="A423" s="61">
        <v>422</v>
      </c>
      <c r="B423" s="86" t="s">
        <v>523</v>
      </c>
      <c r="C423" t="s">
        <v>524</v>
      </c>
      <c r="D423" s="61" t="str">
        <f t="shared" si="15"/>
        <v>289500  Library-Depreciation</v>
      </c>
    </row>
    <row r="424" spans="1:4" ht="12.75">
      <c r="A424" s="61">
        <v>423</v>
      </c>
      <c r="B424" s="86" t="s">
        <v>525</v>
      </c>
      <c r="C424" t="s">
        <v>526</v>
      </c>
      <c r="D424" s="61" t="str">
        <f t="shared" si="15"/>
        <v>299100  Instruction-General Admin</v>
      </c>
    </row>
    <row r="425" spans="1:4" ht="12.75">
      <c r="A425" s="61">
        <v>424</v>
      </c>
      <c r="B425" s="86" t="s">
        <v>527</v>
      </c>
      <c r="C425" t="s">
        <v>528</v>
      </c>
      <c r="D425" s="61" t="str">
        <f t="shared" si="15"/>
        <v>299300  Instruction-IT Services</v>
      </c>
    </row>
    <row r="426" spans="1:4" ht="12.75">
      <c r="A426" s="61">
        <v>425</v>
      </c>
      <c r="B426" s="86" t="s">
        <v>529</v>
      </c>
      <c r="C426" t="s">
        <v>530</v>
      </c>
      <c r="D426" s="61" t="str">
        <f t="shared" si="15"/>
        <v>299500  Instruction-Depreciation</v>
      </c>
    </row>
    <row r="427" spans="1:4" ht="12.75">
      <c r="A427" s="61">
        <v>426</v>
      </c>
      <c r="B427" s="86" t="s">
        <v>531</v>
      </c>
      <c r="C427" t="s">
        <v>2454</v>
      </c>
      <c r="D427" s="61" t="str">
        <f t="shared" si="15"/>
        <v>311100  VP Finance/Admin Office</v>
      </c>
    </row>
    <row r="428" spans="1:4" ht="12.75">
      <c r="A428" s="61">
        <v>427</v>
      </c>
      <c r="B428" s="86" t="s">
        <v>532</v>
      </c>
      <c r="C428" t="s">
        <v>2455</v>
      </c>
      <c r="D428" s="61" t="str">
        <f t="shared" si="15"/>
        <v>311101  Ohio Fnd of Independent Colleges</v>
      </c>
    </row>
    <row r="429" spans="1:4" ht="12.75">
      <c r="A429" s="61">
        <v>428</v>
      </c>
      <c r="B429" s="86" t="s">
        <v>533</v>
      </c>
      <c r="C429" t="s">
        <v>2456</v>
      </c>
      <c r="D429" s="61" t="str">
        <f t="shared" si="15"/>
        <v>311102  Risk Management/Insurance-Ward</v>
      </c>
    </row>
    <row r="430" spans="1:4" ht="12.75">
      <c r="A430" s="61">
        <v>429</v>
      </c>
      <c r="B430" s="86" t="s">
        <v>534</v>
      </c>
      <c r="C430" t="s">
        <v>2457</v>
      </c>
      <c r="D430" s="61" t="str">
        <f t="shared" si="15"/>
        <v>311200  Environmental Safety/Risk Mgmt</v>
      </c>
    </row>
    <row r="431" spans="1:4" ht="12.75">
      <c r="A431" s="61">
        <v>430</v>
      </c>
      <c r="B431" s="86" t="s">
        <v>535</v>
      </c>
      <c r="C431" t="s">
        <v>536</v>
      </c>
      <c r="D431" s="61" t="str">
        <f t="shared" si="15"/>
        <v>312100  Debt Service</v>
      </c>
    </row>
    <row r="432" spans="1:4" ht="12.75">
      <c r="A432" s="61">
        <v>431</v>
      </c>
      <c r="B432" s="86" t="s">
        <v>537</v>
      </c>
      <c r="C432" t="s">
        <v>538</v>
      </c>
      <c r="D432" s="61" t="str">
        <f t="shared" si="15"/>
        <v>313100  Fringe Benefits</v>
      </c>
    </row>
    <row r="433" spans="1:4" ht="12.75">
      <c r="A433" s="61">
        <v>432</v>
      </c>
      <c r="B433" s="86" t="s">
        <v>539</v>
      </c>
      <c r="C433" t="s">
        <v>540</v>
      </c>
      <c r="D433" s="61" t="str">
        <f t="shared" si="15"/>
        <v>313300  Sabatical</v>
      </c>
    </row>
    <row r="434" spans="1:4" ht="12.75">
      <c r="A434" s="61">
        <v>433</v>
      </c>
      <c r="B434" s="86" t="s">
        <v>541</v>
      </c>
      <c r="C434" t="s">
        <v>542</v>
      </c>
      <c r="D434" s="61" t="str">
        <f t="shared" si="15"/>
        <v>314100  Transfers</v>
      </c>
    </row>
    <row r="435" spans="1:4" ht="12.75">
      <c r="A435" s="61">
        <v>434</v>
      </c>
      <c r="B435" s="86" t="s">
        <v>543</v>
      </c>
      <c r="C435" t="s">
        <v>544</v>
      </c>
      <c r="D435" s="61" t="str">
        <f t="shared" si="15"/>
        <v>315100  University Contingency</v>
      </c>
    </row>
    <row r="436" spans="1:4" ht="12.75">
      <c r="A436" s="61">
        <v>435</v>
      </c>
      <c r="B436" s="86" t="s">
        <v>545</v>
      </c>
      <c r="C436" t="s">
        <v>2458</v>
      </c>
      <c r="D436" s="61" t="str">
        <f t="shared" si="15"/>
        <v>317100  Food Service</v>
      </c>
    </row>
    <row r="437" spans="1:4" ht="12.75">
      <c r="A437" s="61">
        <v>436</v>
      </c>
      <c r="B437" s="86" t="s">
        <v>546</v>
      </c>
      <c r="C437" t="s">
        <v>547</v>
      </c>
      <c r="D437" s="61" t="str">
        <f t="shared" si="15"/>
        <v>319100  Finance-General Administration</v>
      </c>
    </row>
    <row r="438" spans="1:4" ht="12.75">
      <c r="A438" s="61">
        <v>437</v>
      </c>
      <c r="B438" s="86" t="s">
        <v>548</v>
      </c>
      <c r="C438" t="s">
        <v>549</v>
      </c>
      <c r="D438" s="61" t="str">
        <f t="shared" si="15"/>
        <v>319300  Finance-IT Services</v>
      </c>
    </row>
    <row r="439" spans="1:4" ht="12.75">
      <c r="A439" s="61">
        <v>438</v>
      </c>
      <c r="B439" s="86" t="s">
        <v>550</v>
      </c>
      <c r="C439" t="s">
        <v>551</v>
      </c>
      <c r="D439" s="61" t="str">
        <f t="shared" si="15"/>
        <v>319500  Finance-Depreciation</v>
      </c>
    </row>
    <row r="440" spans="1:4" ht="12.75">
      <c r="A440" s="61">
        <v>439</v>
      </c>
      <c r="B440" s="86" t="s">
        <v>552</v>
      </c>
      <c r="C440" t="s">
        <v>2459</v>
      </c>
      <c r="D440" s="61" t="str">
        <f t="shared" si="15"/>
        <v>321100  Human Resources Office</v>
      </c>
    </row>
    <row r="441" spans="1:4" ht="12.75">
      <c r="A441" s="61">
        <v>440</v>
      </c>
      <c r="B441" s="86" t="s">
        <v>553</v>
      </c>
      <c r="C441" t="s">
        <v>2460</v>
      </c>
      <c r="D441" s="61" t="str">
        <f t="shared" si="15"/>
        <v>321101  Human Resources-Staff Service Comm</v>
      </c>
    </row>
    <row r="442" spans="1:4" ht="12.75">
      <c r="A442" s="61">
        <v>441</v>
      </c>
      <c r="B442" s="86" t="s">
        <v>554</v>
      </c>
      <c r="C442" t="s">
        <v>2461</v>
      </c>
      <c r="D442" s="61" t="str">
        <f t="shared" si="15"/>
        <v>321200  Switchboard</v>
      </c>
    </row>
    <row r="443" spans="1:4" ht="12.75">
      <c r="A443" s="61">
        <v>442</v>
      </c>
      <c r="B443" s="86" t="s">
        <v>555</v>
      </c>
      <c r="C443" t="s">
        <v>2462</v>
      </c>
      <c r="D443" s="61" t="str">
        <f t="shared" si="15"/>
        <v>331100  Controllers Office</v>
      </c>
    </row>
    <row r="444" spans="1:4" ht="12.75">
      <c r="A444" s="61">
        <v>443</v>
      </c>
      <c r="B444" s="86" t="s">
        <v>556</v>
      </c>
      <c r="C444" t="s">
        <v>2463</v>
      </c>
      <c r="D444" s="61" t="str">
        <f t="shared" si="15"/>
        <v>331200  Bursars Office</v>
      </c>
    </row>
    <row r="445" spans="1:4" ht="12.75">
      <c r="A445" s="61">
        <v>444</v>
      </c>
      <c r="B445" s="86" t="s">
        <v>557</v>
      </c>
      <c r="C445" t="s">
        <v>2464</v>
      </c>
      <c r="D445" s="61" t="str">
        <f t="shared" si="15"/>
        <v>331300  Campus Card Office</v>
      </c>
    </row>
    <row r="446" spans="1:4" ht="12.75">
      <c r="A446" s="61">
        <v>445</v>
      </c>
      <c r="B446" s="86" t="s">
        <v>558</v>
      </c>
      <c r="C446" t="s">
        <v>2465</v>
      </c>
      <c r="D446" s="61" t="str">
        <f t="shared" si="15"/>
        <v>331900  Administrative Software Project</v>
      </c>
    </row>
    <row r="447" spans="1:4" ht="12.75">
      <c r="A447" s="61">
        <v>446</v>
      </c>
      <c r="B447" s="86" t="s">
        <v>559</v>
      </c>
      <c r="C447" t="s">
        <v>2466</v>
      </c>
      <c r="D447" s="61" t="str">
        <f t="shared" si="15"/>
        <v>341100  Director of Auxiliary Services</v>
      </c>
    </row>
    <row r="448" spans="1:4" ht="12.75">
      <c r="A448" s="61">
        <v>447</v>
      </c>
      <c r="B448" s="86" t="s">
        <v>560</v>
      </c>
      <c r="C448" t="s">
        <v>2467</v>
      </c>
      <c r="D448" s="61" t="str">
        <f t="shared" si="15"/>
        <v>341200  Copy Center</v>
      </c>
    </row>
    <row r="449" spans="1:4" ht="12.75">
      <c r="A449" s="61">
        <v>448</v>
      </c>
      <c r="B449" s="86" t="s">
        <v>561</v>
      </c>
      <c r="C449" t="s">
        <v>2468</v>
      </c>
      <c r="D449" s="61" t="str">
        <f t="shared" si="15"/>
        <v>341300  Mail Center</v>
      </c>
    </row>
    <row r="450" spans="1:4" ht="12.75">
      <c r="A450" s="61">
        <v>449</v>
      </c>
      <c r="B450" s="86" t="s">
        <v>562</v>
      </c>
      <c r="C450" t="s">
        <v>2469</v>
      </c>
      <c r="D450" s="61" t="str">
        <f t="shared" si="15"/>
        <v>341400  Fleet Services</v>
      </c>
    </row>
    <row r="451" spans="1:4" ht="12.75">
      <c r="A451" s="61">
        <v>450</v>
      </c>
      <c r="B451" s="86" t="s">
        <v>563</v>
      </c>
      <c r="C451" t="s">
        <v>2470</v>
      </c>
      <c r="D451" s="61" t="str">
        <f t="shared" si="15"/>
        <v>341500  Purchasing Stores</v>
      </c>
    </row>
    <row r="452" spans="1:4" ht="12.75">
      <c r="A452" s="61">
        <v>451</v>
      </c>
      <c r="B452" s="86" t="s">
        <v>564</v>
      </c>
      <c r="C452" t="s">
        <v>2471</v>
      </c>
      <c r="D452" s="61" t="str">
        <f t="shared" si="15"/>
        <v>341600  Janitorial</v>
      </c>
    </row>
    <row r="453" spans="1:4" ht="12.75">
      <c r="A453" s="61">
        <v>452</v>
      </c>
      <c r="B453" s="86" t="s">
        <v>565</v>
      </c>
      <c r="C453" t="s">
        <v>2472</v>
      </c>
      <c r="D453" s="61" t="str">
        <f t="shared" si="15"/>
        <v>341800  Bookstore</v>
      </c>
    </row>
    <row r="454" spans="1:4" ht="12.75">
      <c r="A454" s="61">
        <v>453</v>
      </c>
      <c r="B454" s="86" t="s">
        <v>566</v>
      </c>
      <c r="C454" t="s">
        <v>2473</v>
      </c>
      <c r="D454" s="61" t="str">
        <f t="shared" si="15"/>
        <v>351100  Dir Architect/Construction Serv</v>
      </c>
    </row>
    <row r="455" spans="1:4" ht="12.75">
      <c r="A455" s="61">
        <v>454</v>
      </c>
      <c r="B455" s="86" t="s">
        <v>567</v>
      </c>
      <c r="C455" t="s">
        <v>2474</v>
      </c>
      <c r="D455" s="61" t="str">
        <f t="shared" si="15"/>
        <v>355100  Administration Building Project</v>
      </c>
    </row>
    <row r="456" spans="1:4" ht="12.75">
      <c r="A456" s="61">
        <v>455</v>
      </c>
      <c r="B456" s="86" t="s">
        <v>568</v>
      </c>
      <c r="C456" t="s">
        <v>2475</v>
      </c>
      <c r="D456" s="61" t="str">
        <f t="shared" si="15"/>
        <v>355200  Pacelli Hall Remodel Project</v>
      </c>
    </row>
    <row r="457" spans="1:4" ht="12.75">
      <c r="A457" s="61">
        <v>456</v>
      </c>
      <c r="B457" s="86" t="s">
        <v>569</v>
      </c>
      <c r="C457" t="s">
        <v>2476</v>
      </c>
      <c r="D457" s="61" t="str">
        <f t="shared" si="15"/>
        <v>355300  Recreation Complex Remodel Project</v>
      </c>
    </row>
    <row r="458" spans="1:4" ht="12.75">
      <c r="A458" s="61">
        <v>457</v>
      </c>
      <c r="B458" s="86" t="s">
        <v>570</v>
      </c>
      <c r="C458" t="s">
        <v>2477</v>
      </c>
      <c r="D458" s="61" t="str">
        <f t="shared" si="15"/>
        <v>355400  Science Building Project</v>
      </c>
    </row>
    <row r="459" spans="1:4" ht="12.75">
      <c r="A459" s="61">
        <v>458</v>
      </c>
      <c r="B459" s="86" t="s">
        <v>571</v>
      </c>
      <c r="C459" t="s">
        <v>2478</v>
      </c>
      <c r="D459" s="61" t="str">
        <f t="shared" si="15"/>
        <v>355500  Stadium Project</v>
      </c>
    </row>
    <row r="460" spans="1:4" ht="12.75">
      <c r="A460" s="61">
        <v>459</v>
      </c>
      <c r="B460" s="86" t="s">
        <v>572</v>
      </c>
      <c r="C460" t="s">
        <v>2479</v>
      </c>
      <c r="D460" s="61" t="str">
        <f t="shared" si="15"/>
        <v>355600  Dolan Hall Remodel Project</v>
      </c>
    </row>
    <row r="461" spans="1:4" ht="12.75">
      <c r="A461" s="61">
        <v>460</v>
      </c>
      <c r="B461" s="86" t="s">
        <v>573</v>
      </c>
      <c r="C461" t="s">
        <v>2480</v>
      </c>
      <c r="D461" s="61" t="str">
        <f t="shared" si="15"/>
        <v>355700  DiCarlo Center Project</v>
      </c>
    </row>
    <row r="462" spans="1:4" ht="12.75">
      <c r="A462" s="61">
        <v>461</v>
      </c>
      <c r="B462" s="86" t="s">
        <v>574</v>
      </c>
      <c r="C462" t="s">
        <v>2481</v>
      </c>
      <c r="D462" s="61" t="str">
        <f t="shared" si="15"/>
        <v>355900  Other New Construction Projects</v>
      </c>
    </row>
    <row r="463" spans="1:4" ht="12.75">
      <c r="A463" s="61">
        <v>462</v>
      </c>
      <c r="B463" s="86" t="s">
        <v>575</v>
      </c>
      <c r="C463" t="s">
        <v>2482</v>
      </c>
      <c r="D463" s="61" t="str">
        <f t="shared" si="15"/>
        <v>361100  Director of Facilities Office</v>
      </c>
    </row>
    <row r="464" spans="1:4" ht="12.75">
      <c r="A464" s="61">
        <v>463</v>
      </c>
      <c r="B464" s="86" t="s">
        <v>576</v>
      </c>
      <c r="C464" t="s">
        <v>2483</v>
      </c>
      <c r="D464" s="61" t="str">
        <f t="shared" si="15"/>
        <v>361200  General Repairs and Maintenance</v>
      </c>
    </row>
    <row r="465" spans="1:4" ht="12.75">
      <c r="A465" s="61">
        <v>464</v>
      </c>
      <c r="B465" s="86" t="s">
        <v>577</v>
      </c>
      <c r="C465" t="s">
        <v>2484</v>
      </c>
      <c r="D465" s="61" t="str">
        <f t="shared" si="15"/>
        <v>361300  Grounds</v>
      </c>
    </row>
    <row r="466" spans="1:4" ht="12.75">
      <c r="A466" s="61">
        <v>465</v>
      </c>
      <c r="B466" s="86" t="s">
        <v>578</v>
      </c>
      <c r="C466" t="s">
        <v>2485</v>
      </c>
      <c r="D466" s="61" t="str">
        <f aca="true" t="shared" si="16" ref="D466:D524">CONCATENATE("",B466,"  ",C466)</f>
        <v>361400  Contractual Services</v>
      </c>
    </row>
    <row r="467" spans="1:4" ht="12.75">
      <c r="A467" s="61">
        <v>466</v>
      </c>
      <c r="B467" s="86" t="s">
        <v>579</v>
      </c>
      <c r="C467" t="s">
        <v>2486</v>
      </c>
      <c r="D467" s="61" t="str">
        <f t="shared" si="16"/>
        <v>361500  Planned Repair</v>
      </c>
    </row>
    <row r="468" spans="1:4" ht="12.75">
      <c r="A468" s="61">
        <v>467</v>
      </c>
      <c r="B468" s="86" t="s">
        <v>580</v>
      </c>
      <c r="C468" t="s">
        <v>2487</v>
      </c>
      <c r="D468" s="61" t="str">
        <f t="shared" si="16"/>
        <v>361600  Utilities/Insurance</v>
      </c>
    </row>
    <row r="469" spans="1:4" ht="12.75">
      <c r="A469" s="61">
        <v>468</v>
      </c>
      <c r="B469" s="86" t="s">
        <v>581</v>
      </c>
      <c r="C469" t="s">
        <v>2488</v>
      </c>
      <c r="D469" s="61" t="str">
        <f t="shared" si="16"/>
        <v>361700  Planned Improvement</v>
      </c>
    </row>
    <row r="470" spans="1:4" ht="12.75">
      <c r="A470" s="61">
        <v>469</v>
      </c>
      <c r="B470" s="86" t="s">
        <v>582</v>
      </c>
      <c r="C470" t="s">
        <v>0</v>
      </c>
      <c r="D470" s="61" t="str">
        <f t="shared" si="16"/>
        <v>361900  Kulas Auditorium Support</v>
      </c>
    </row>
    <row r="471" spans="1:4" ht="12.75">
      <c r="A471" s="61">
        <v>470</v>
      </c>
      <c r="B471" s="86" t="s">
        <v>583</v>
      </c>
      <c r="C471" t="s">
        <v>1</v>
      </c>
      <c r="D471" s="61" t="str">
        <f t="shared" si="16"/>
        <v>363100  Carroll Lodge</v>
      </c>
    </row>
    <row r="472" spans="1:4" ht="12.75">
      <c r="A472" s="61">
        <v>471</v>
      </c>
      <c r="B472" s="86" t="s">
        <v>584</v>
      </c>
      <c r="C472" t="s">
        <v>2</v>
      </c>
      <c r="D472" s="61" t="str">
        <f t="shared" si="16"/>
        <v>363200  Thornacres</v>
      </c>
    </row>
    <row r="473" spans="1:4" ht="12.75">
      <c r="A473" s="61">
        <v>472</v>
      </c>
      <c r="B473" s="86" t="s">
        <v>585</v>
      </c>
      <c r="C473" t="s">
        <v>3</v>
      </c>
      <c r="D473" s="61" t="str">
        <f t="shared" si="16"/>
        <v>364120  4174 Carroll Boulevard</v>
      </c>
    </row>
    <row r="474" spans="1:4" ht="12.75">
      <c r="A474" s="61">
        <v>473</v>
      </c>
      <c r="B474" s="86" t="s">
        <v>586</v>
      </c>
      <c r="C474" t="s">
        <v>4</v>
      </c>
      <c r="D474" s="61" t="str">
        <f t="shared" si="16"/>
        <v>364140  4198 Carroll Boulevard</v>
      </c>
    </row>
    <row r="475" spans="1:4" ht="12.75">
      <c r="A475" s="61">
        <v>474</v>
      </c>
      <c r="B475" s="86" t="s">
        <v>587</v>
      </c>
      <c r="C475" t="s">
        <v>5</v>
      </c>
      <c r="D475" s="61" t="str">
        <f t="shared" si="16"/>
        <v>364160  4202 Carroll Boulevard</v>
      </c>
    </row>
    <row r="476" spans="1:4" ht="12.75">
      <c r="A476" s="61">
        <v>475</v>
      </c>
      <c r="B476" s="86" t="s">
        <v>588</v>
      </c>
      <c r="C476" t="s">
        <v>6</v>
      </c>
      <c r="D476" s="61" t="str">
        <f t="shared" si="16"/>
        <v>364220  2536 Miramar</v>
      </c>
    </row>
    <row r="477" spans="1:4" ht="12.75">
      <c r="A477" s="61">
        <v>476</v>
      </c>
      <c r="B477" s="86" t="s">
        <v>589</v>
      </c>
      <c r="C477" t="s">
        <v>7</v>
      </c>
      <c r="D477" s="61" t="str">
        <f t="shared" si="16"/>
        <v>364240  2560 Miramar</v>
      </c>
    </row>
    <row r="478" spans="1:4" ht="12.75">
      <c r="A478" s="61">
        <v>477</v>
      </c>
      <c r="B478" s="86" t="s">
        <v>590</v>
      </c>
      <c r="C478" t="s">
        <v>8</v>
      </c>
      <c r="D478" s="61" t="str">
        <f t="shared" si="16"/>
        <v>364320  2568 South Belvoir</v>
      </c>
    </row>
    <row r="479" spans="1:4" ht="12.75">
      <c r="A479" s="61">
        <v>478</v>
      </c>
      <c r="B479" s="86" t="s">
        <v>591</v>
      </c>
      <c r="C479" t="s">
        <v>9</v>
      </c>
      <c r="D479" s="61" t="str">
        <f t="shared" si="16"/>
        <v>364340  2576 South Belvoir</v>
      </c>
    </row>
    <row r="480" spans="1:4" ht="12.75">
      <c r="A480" s="61">
        <v>479</v>
      </c>
      <c r="B480" s="86" t="s">
        <v>1741</v>
      </c>
      <c r="C480" t="s">
        <v>10</v>
      </c>
      <c r="D480" s="61" t="str">
        <f t="shared" si="16"/>
        <v>364360  2579 South Belvoir</v>
      </c>
    </row>
    <row r="481" spans="1:4" ht="12.75">
      <c r="A481" s="61">
        <v>480</v>
      </c>
      <c r="B481" s="86" t="s">
        <v>1742</v>
      </c>
      <c r="C481" t="s">
        <v>11</v>
      </c>
      <c r="D481" s="61" t="str">
        <f t="shared" si="16"/>
        <v>364420  2599 Warrensville Center</v>
      </c>
    </row>
    <row r="482" spans="1:4" ht="12.75">
      <c r="A482" s="61">
        <v>481</v>
      </c>
      <c r="B482" s="86" t="s">
        <v>1743</v>
      </c>
      <c r="C482" t="s">
        <v>12</v>
      </c>
      <c r="D482" s="61" t="str">
        <f t="shared" si="16"/>
        <v>364460  2619 Warrensville Center</v>
      </c>
    </row>
    <row r="483" spans="1:4" ht="12.75">
      <c r="A483" s="61">
        <v>482</v>
      </c>
      <c r="B483" s="86" t="s">
        <v>1744</v>
      </c>
      <c r="C483" t="s">
        <v>13</v>
      </c>
      <c r="D483" s="61" t="str">
        <f t="shared" si="16"/>
        <v>369100  Facilities Services-SAC/Recreation</v>
      </c>
    </row>
    <row r="484" spans="1:4" ht="12.75">
      <c r="A484" s="61">
        <v>483</v>
      </c>
      <c r="B484" s="86" t="s">
        <v>1745</v>
      </c>
      <c r="C484" t="s">
        <v>14</v>
      </c>
      <c r="D484" s="61" t="str">
        <f t="shared" si="16"/>
        <v>369200  Facilities Services-Bernet</v>
      </c>
    </row>
    <row r="485" spans="1:4" ht="12.75">
      <c r="A485" s="61">
        <v>484</v>
      </c>
      <c r="B485" s="86" t="s">
        <v>1746</v>
      </c>
      <c r="C485" t="s">
        <v>15</v>
      </c>
      <c r="D485" s="61" t="str">
        <f t="shared" si="16"/>
        <v>369300  Facilities Services-Campion</v>
      </c>
    </row>
    <row r="486" spans="1:4" ht="12.75">
      <c r="A486" s="61">
        <v>485</v>
      </c>
      <c r="B486" s="86" t="s">
        <v>1747</v>
      </c>
      <c r="C486" t="s">
        <v>16</v>
      </c>
      <c r="D486" s="61" t="str">
        <f t="shared" si="16"/>
        <v>369400  Facilities Services-Dolan</v>
      </c>
    </row>
    <row r="487" spans="1:4" ht="12.75">
      <c r="A487" s="61">
        <v>486</v>
      </c>
      <c r="B487" s="86" t="s">
        <v>1748</v>
      </c>
      <c r="C487" t="s">
        <v>17</v>
      </c>
      <c r="D487" s="61" t="str">
        <f t="shared" si="16"/>
        <v>369500  Facilities Services-Hamlin</v>
      </c>
    </row>
    <row r="488" spans="1:4" ht="12.75">
      <c r="A488" s="61">
        <v>487</v>
      </c>
      <c r="B488" s="86" t="s">
        <v>1749</v>
      </c>
      <c r="C488" t="s">
        <v>18</v>
      </c>
      <c r="D488" s="61" t="str">
        <f t="shared" si="16"/>
        <v>369600  Facilities Services-Millor</v>
      </c>
    </row>
    <row r="489" spans="1:4" ht="12.75">
      <c r="A489" s="61">
        <v>488</v>
      </c>
      <c r="B489" s="86" t="s">
        <v>1750</v>
      </c>
      <c r="C489" t="s">
        <v>19</v>
      </c>
      <c r="D489" s="61" t="str">
        <f t="shared" si="16"/>
        <v>369700  Facilities Services-Murphy</v>
      </c>
    </row>
    <row r="490" spans="1:4" ht="12.75">
      <c r="A490" s="61">
        <v>489</v>
      </c>
      <c r="B490" s="86" t="s">
        <v>1751</v>
      </c>
      <c r="C490" t="s">
        <v>20</v>
      </c>
      <c r="D490" s="61" t="str">
        <f t="shared" si="16"/>
        <v>369800  Facilities Services-Pacelli</v>
      </c>
    </row>
    <row r="491" spans="1:4" ht="12.75">
      <c r="A491" s="61">
        <v>490</v>
      </c>
      <c r="B491" s="86" t="s">
        <v>1752</v>
      </c>
      <c r="C491" t="s">
        <v>21</v>
      </c>
      <c r="D491" s="61" t="str">
        <f t="shared" si="16"/>
        <v>369900  Facilities Services-Sutowski</v>
      </c>
    </row>
    <row r="492" spans="1:4" ht="12.75">
      <c r="A492" s="61">
        <v>491</v>
      </c>
      <c r="B492" s="86" t="s">
        <v>1753</v>
      </c>
      <c r="C492" t="s">
        <v>1754</v>
      </c>
      <c r="D492" s="61" t="str">
        <f t="shared" si="16"/>
        <v>369990  Facilities Services-Pooled Costs</v>
      </c>
    </row>
    <row r="493" spans="1:4" ht="12.75">
      <c r="A493" s="61">
        <v>492</v>
      </c>
      <c r="B493" s="86" t="s">
        <v>1755</v>
      </c>
      <c r="C493" t="s">
        <v>1756</v>
      </c>
      <c r="D493" s="61" t="str">
        <f t="shared" si="16"/>
        <v>391100  Facilities Proration</v>
      </c>
    </row>
    <row r="494" spans="1:4" ht="12.75">
      <c r="A494" s="61">
        <v>493</v>
      </c>
      <c r="B494" s="86" t="s">
        <v>1757</v>
      </c>
      <c r="C494" t="s">
        <v>1758</v>
      </c>
      <c r="D494" s="61" t="str">
        <f t="shared" si="16"/>
        <v>399100  Facilities-General Administration</v>
      </c>
    </row>
    <row r="495" spans="1:4" ht="12.75">
      <c r="A495" s="61">
        <v>494</v>
      </c>
      <c r="B495" s="86" t="s">
        <v>1759</v>
      </c>
      <c r="C495" t="s">
        <v>1760</v>
      </c>
      <c r="D495" s="61" t="str">
        <f t="shared" si="16"/>
        <v>399300  Facilities-IT Services</v>
      </c>
    </row>
    <row r="496" spans="1:4" ht="12.75">
      <c r="A496" s="61">
        <v>495</v>
      </c>
      <c r="B496" s="86" t="s">
        <v>1761</v>
      </c>
      <c r="C496" t="s">
        <v>1762</v>
      </c>
      <c r="D496" s="61" t="str">
        <f t="shared" si="16"/>
        <v>399500  Facilities-Depreciation</v>
      </c>
    </row>
    <row r="497" spans="1:4" ht="12.75">
      <c r="A497" s="61">
        <v>496</v>
      </c>
      <c r="B497" s="86" t="s">
        <v>1763</v>
      </c>
      <c r="C497" t="s">
        <v>22</v>
      </c>
      <c r="D497" s="61" t="str">
        <f t="shared" si="16"/>
        <v>401100  Office of VP for Student Affairs</v>
      </c>
    </row>
    <row r="498" spans="1:4" ht="12.75">
      <c r="A498" s="61">
        <v>497</v>
      </c>
      <c r="B498" s="86" t="s">
        <v>1764</v>
      </c>
      <c r="C498" t="s">
        <v>23</v>
      </c>
      <c r="D498" s="61" t="str">
        <f t="shared" si="16"/>
        <v>401101  ASACCU-Salmi</v>
      </c>
    </row>
    <row r="499" spans="1:4" ht="12.75">
      <c r="A499" s="61">
        <v>498</v>
      </c>
      <c r="B499" s="86" t="s">
        <v>1765</v>
      </c>
      <c r="C499" t="s">
        <v>1766</v>
      </c>
      <c r="D499" s="61" t="str">
        <f t="shared" si="16"/>
        <v>401102  ASACCU Summer Conference</v>
      </c>
    </row>
    <row r="500" spans="1:4" ht="12.75">
      <c r="A500" s="61">
        <v>499</v>
      </c>
      <c r="B500" s="86" t="s">
        <v>1767</v>
      </c>
      <c r="C500" t="s">
        <v>24</v>
      </c>
      <c r="D500" s="61" t="str">
        <f t="shared" si="16"/>
        <v>402100  Campus Ministry</v>
      </c>
    </row>
    <row r="501" spans="1:4" ht="12.75">
      <c r="A501" s="61">
        <v>500</v>
      </c>
      <c r="B501" s="86" t="s">
        <v>1768</v>
      </c>
      <c r="C501" t="s">
        <v>25</v>
      </c>
      <c r="D501" s="61" t="str">
        <f t="shared" si="16"/>
        <v>402101  Jesuit Community Gift</v>
      </c>
    </row>
    <row r="502" spans="1:4" ht="12.75">
      <c r="A502" s="61">
        <v>501</v>
      </c>
      <c r="B502" s="86" t="s">
        <v>1769</v>
      </c>
      <c r="C502" t="s">
        <v>26</v>
      </c>
      <c r="D502" s="61" t="str">
        <f t="shared" si="16"/>
        <v>402102  Mellen Organ Fund</v>
      </c>
    </row>
    <row r="503" spans="1:4" ht="12.75">
      <c r="A503" s="61">
        <v>502</v>
      </c>
      <c r="B503" s="86" t="s">
        <v>1770</v>
      </c>
      <c r="C503" t="s">
        <v>27</v>
      </c>
      <c r="D503" s="61" t="str">
        <f t="shared" si="16"/>
        <v>402103  Fr. Schell Fund</v>
      </c>
    </row>
    <row r="504" spans="1:4" ht="12.75">
      <c r="A504" s="61">
        <v>503</v>
      </c>
      <c r="B504" s="86" t="s">
        <v>1771</v>
      </c>
      <c r="C504" t="s">
        <v>28</v>
      </c>
      <c r="D504" s="61" t="str">
        <f t="shared" si="16"/>
        <v>402104  Chapel Collections</v>
      </c>
    </row>
    <row r="505" spans="1:4" ht="12.75">
      <c r="A505" s="61">
        <v>504</v>
      </c>
      <c r="B505" s="86" t="s">
        <v>1772</v>
      </c>
      <c r="C505" t="s">
        <v>29</v>
      </c>
      <c r="D505" s="61" t="str">
        <f t="shared" si="16"/>
        <v>402105  Team France</v>
      </c>
    </row>
    <row r="506" spans="1:4" ht="12.75">
      <c r="A506" s="61">
        <v>505</v>
      </c>
      <c r="B506" s="86" t="s">
        <v>1773</v>
      </c>
      <c r="C506" t="s">
        <v>30</v>
      </c>
      <c r="D506" s="61" t="str">
        <f t="shared" si="16"/>
        <v>402106  Harvest for Hunger</v>
      </c>
    </row>
    <row r="507" spans="1:4" ht="12.75">
      <c r="A507" s="61">
        <v>506</v>
      </c>
      <c r="B507" s="86" t="s">
        <v>1774</v>
      </c>
      <c r="C507" t="s">
        <v>31</v>
      </c>
      <c r="D507" s="61" t="str">
        <f t="shared" si="16"/>
        <v>402107  Habitat for Humanity</v>
      </c>
    </row>
    <row r="508" spans="1:4" ht="12.75">
      <c r="A508" s="61">
        <v>507</v>
      </c>
      <c r="B508" s="86" t="s">
        <v>1775</v>
      </c>
      <c r="C508" t="s">
        <v>1128</v>
      </c>
      <c r="D508" s="61" t="str">
        <f t="shared" si="16"/>
        <v>402108  Campus Ministry-Retreats</v>
      </c>
    </row>
    <row r="509" spans="1:4" ht="12.75">
      <c r="A509" s="61">
        <v>508</v>
      </c>
      <c r="B509" s="86" t="s">
        <v>1776</v>
      </c>
      <c r="C509" t="s">
        <v>1129</v>
      </c>
      <c r="D509" s="61" t="str">
        <f t="shared" si="16"/>
        <v>402109  Campus Ministry Endowment Fund</v>
      </c>
    </row>
    <row r="510" spans="1:4" ht="12.75">
      <c r="A510" s="61">
        <v>509</v>
      </c>
      <c r="B510" s="86" t="s">
        <v>1777</v>
      </c>
      <c r="C510" t="s">
        <v>1130</v>
      </c>
      <c r="D510" s="61" t="str">
        <f t="shared" si="16"/>
        <v>402111  J. Matthews '50 Campus Ministry</v>
      </c>
    </row>
    <row r="511" spans="1:4" ht="12.75">
      <c r="A511" s="61">
        <v>510</v>
      </c>
      <c r="B511" s="86" t="s">
        <v>1778</v>
      </c>
      <c r="C511" t="s">
        <v>1131</v>
      </c>
      <c r="D511" s="61" t="str">
        <f t="shared" si="16"/>
        <v>402112  Geller World Hunger Fund</v>
      </c>
    </row>
    <row r="512" spans="1:4" ht="12.75">
      <c r="A512" s="61">
        <v>511</v>
      </c>
      <c r="B512" s="86" t="s">
        <v>592</v>
      </c>
      <c r="C512" t="s">
        <v>2228</v>
      </c>
      <c r="D512" s="61" t="str">
        <f t="shared" si="16"/>
        <v>402113  Zaller Fund for Spiritual Exercises</v>
      </c>
    </row>
    <row r="513" spans="1:4" ht="12.75">
      <c r="A513" s="61">
        <v>512</v>
      </c>
      <c r="B513" s="86" t="s">
        <v>593</v>
      </c>
      <c r="C513" t="s">
        <v>1132</v>
      </c>
      <c r="D513" s="61" t="str">
        <f t="shared" si="16"/>
        <v>403100  Campus Safety Services</v>
      </c>
    </row>
    <row r="514" spans="1:4" ht="12.75">
      <c r="A514" s="61">
        <v>513</v>
      </c>
      <c r="B514" s="86" t="s">
        <v>594</v>
      </c>
      <c r="C514" t="s">
        <v>1133</v>
      </c>
      <c r="D514" s="61" t="str">
        <f t="shared" si="16"/>
        <v>403200  Parking Lot Shuttle</v>
      </c>
    </row>
    <row r="515" spans="1:4" ht="12.75">
      <c r="A515" s="61">
        <v>514</v>
      </c>
      <c r="B515" s="86" t="s">
        <v>1357</v>
      </c>
      <c r="C515" t="s">
        <v>1358</v>
      </c>
      <c r="D515" s="61" t="str">
        <f t="shared" si="16"/>
        <v>403300  JCUEMS</v>
      </c>
    </row>
    <row r="516" spans="1:4" ht="12.75">
      <c r="A516" s="61">
        <v>515</v>
      </c>
      <c r="B516" s="86" t="s">
        <v>595</v>
      </c>
      <c r="C516" t="s">
        <v>1134</v>
      </c>
      <c r="D516" s="61" t="str">
        <f t="shared" si="16"/>
        <v>404100  Services-Students with Disabilities</v>
      </c>
    </row>
    <row r="517" spans="1:4" ht="12.75">
      <c r="A517" s="61">
        <v>516</v>
      </c>
      <c r="B517" s="86" t="s">
        <v>596</v>
      </c>
      <c r="C517" t="s">
        <v>1135</v>
      </c>
      <c r="D517" s="61" t="str">
        <f t="shared" si="16"/>
        <v>451100  Dean of Students</v>
      </c>
    </row>
    <row r="518" spans="1:4" ht="12.75">
      <c r="A518" s="61">
        <v>517</v>
      </c>
      <c r="B518" s="86" t="s">
        <v>597</v>
      </c>
      <c r="C518" t="s">
        <v>1136</v>
      </c>
      <c r="D518" s="61" t="str">
        <f t="shared" si="16"/>
        <v>451101  Student Union-Van Replacement</v>
      </c>
    </row>
    <row r="519" spans="1:4" ht="12.75">
      <c r="A519" s="61">
        <v>518</v>
      </c>
      <c r="B519" s="86" t="s">
        <v>598</v>
      </c>
      <c r="C519" t="s">
        <v>1137</v>
      </c>
      <c r="D519" s="61" t="str">
        <f t="shared" si="16"/>
        <v>451104  Dean of Students-Ecuador Trip</v>
      </c>
    </row>
    <row r="520" spans="1:4" ht="12.75">
      <c r="A520" s="61">
        <v>519</v>
      </c>
      <c r="B520" s="86" t="s">
        <v>599</v>
      </c>
      <c r="C520" t="s">
        <v>1138</v>
      </c>
      <c r="D520" s="61" t="str">
        <f t="shared" si="16"/>
        <v>451105  Dean of Students-Mexico Trip</v>
      </c>
    </row>
    <row r="521" spans="1:4" ht="12.75">
      <c r="A521" s="61">
        <v>520</v>
      </c>
      <c r="B521" s="86" t="s">
        <v>600</v>
      </c>
      <c r="C521" t="s">
        <v>1139</v>
      </c>
      <c r="D521" s="61" t="str">
        <f t="shared" si="16"/>
        <v>452100  Greek Life</v>
      </c>
    </row>
    <row r="522" spans="1:4" ht="12.75">
      <c r="A522" s="61">
        <v>521</v>
      </c>
      <c r="B522" s="86" t="s">
        <v>601</v>
      </c>
      <c r="C522" t="s">
        <v>1140</v>
      </c>
      <c r="D522" s="61" t="str">
        <f t="shared" si="16"/>
        <v>452300  Student Affairs Various</v>
      </c>
    </row>
    <row r="523" spans="1:4" ht="12.75">
      <c r="A523" s="61">
        <v>522</v>
      </c>
      <c r="B523" s="86" t="s">
        <v>602</v>
      </c>
      <c r="C523" t="s">
        <v>1141</v>
      </c>
      <c r="D523" s="61" t="str">
        <f t="shared" si="16"/>
        <v>452500  Student Leadership</v>
      </c>
    </row>
    <row r="524" spans="1:4" ht="12.75">
      <c r="A524" s="61">
        <v>523</v>
      </c>
      <c r="B524" s="86" t="s">
        <v>603</v>
      </c>
      <c r="C524" t="s">
        <v>1142</v>
      </c>
      <c r="D524" s="61" t="str">
        <f t="shared" si="16"/>
        <v>452501  Student Leadership-Activity Funds</v>
      </c>
    </row>
    <row r="525" spans="1:4" ht="12.75">
      <c r="A525" s="61">
        <v>524</v>
      </c>
      <c r="B525" s="86" t="s">
        <v>604</v>
      </c>
      <c r="C525" t="s">
        <v>1143</v>
      </c>
      <c r="D525" s="61" t="s">
        <v>1831</v>
      </c>
    </row>
    <row r="526" spans="1:4" ht="12.75">
      <c r="A526" s="61">
        <v>525</v>
      </c>
      <c r="B526" s="86" t="s">
        <v>1829</v>
      </c>
      <c r="C526" t="s">
        <v>1830</v>
      </c>
      <c r="D526" s="61" t="s">
        <v>1837</v>
      </c>
    </row>
    <row r="527" spans="1:4" ht="12.75">
      <c r="A527" s="61">
        <v>526</v>
      </c>
      <c r="B527" s="86" t="s">
        <v>605</v>
      </c>
      <c r="C527" t="s">
        <v>1144</v>
      </c>
      <c r="D527" s="61" t="str">
        <f>CONCATENATE("",B527,"  ",C527)</f>
        <v>453200  Bernet Hall-Housing</v>
      </c>
    </row>
    <row r="528" spans="1:4" ht="12.75">
      <c r="A528" s="61">
        <v>527</v>
      </c>
      <c r="B528" s="86" t="s">
        <v>606</v>
      </c>
      <c r="C528" t="s">
        <v>1145</v>
      </c>
      <c r="D528" s="61" t="str">
        <f>CONCATENATE("",B528,"  ",C528)</f>
        <v>453201  Bernet Hall Activity Fund</v>
      </c>
    </row>
    <row r="529" spans="1:4" ht="12.75">
      <c r="A529" s="61">
        <v>528</v>
      </c>
      <c r="B529" s="86" t="s">
        <v>607</v>
      </c>
      <c r="C529" t="s">
        <v>1146</v>
      </c>
      <c r="D529" s="61" t="str">
        <f>CONCATENATE("",B529,"  ",C529)</f>
        <v>453300  Campion Hall-Housing</v>
      </c>
    </row>
    <row r="530" spans="1:4" ht="12.75">
      <c r="A530" s="61">
        <v>529</v>
      </c>
      <c r="B530" s="86" t="s">
        <v>608</v>
      </c>
      <c r="C530" t="s">
        <v>1147</v>
      </c>
      <c r="D530" s="61" t="s">
        <v>1833</v>
      </c>
    </row>
    <row r="531" spans="1:4" ht="12.75">
      <c r="A531" s="61">
        <v>530</v>
      </c>
      <c r="B531" s="86" t="s">
        <v>609</v>
      </c>
      <c r="C531" t="s">
        <v>1148</v>
      </c>
      <c r="D531" s="61" t="str">
        <f aca="true" t="shared" si="17" ref="D531:D547">CONCATENATE("",B531,"  ",C531)</f>
        <v>453400  Dolan Hall-Housing</v>
      </c>
    </row>
    <row r="532" spans="1:4" ht="12.75">
      <c r="A532" s="61">
        <v>531</v>
      </c>
      <c r="B532" s="86" t="s">
        <v>610</v>
      </c>
      <c r="C532" t="s">
        <v>1149</v>
      </c>
      <c r="D532" s="61" t="str">
        <f t="shared" si="17"/>
        <v>453401  Dolan Hall Activity Fund</v>
      </c>
    </row>
    <row r="533" spans="1:4" ht="12.75">
      <c r="A533" s="61">
        <v>532</v>
      </c>
      <c r="B533" s="86" t="s">
        <v>611</v>
      </c>
      <c r="C533" t="s">
        <v>1150</v>
      </c>
      <c r="D533" s="61" t="str">
        <f t="shared" si="17"/>
        <v>453500  Hamlin Hall-Housing</v>
      </c>
    </row>
    <row r="534" spans="1:4" ht="12.75">
      <c r="A534" s="61">
        <v>533</v>
      </c>
      <c r="B534" s="86" t="s">
        <v>612</v>
      </c>
      <c r="C534" t="s">
        <v>1151</v>
      </c>
      <c r="D534" s="61" t="str">
        <f t="shared" si="17"/>
        <v>453501  Hamlin Hall Activity Fund</v>
      </c>
    </row>
    <row r="535" spans="1:4" ht="12.75">
      <c r="A535" s="61">
        <v>534</v>
      </c>
      <c r="B535" s="86" t="s">
        <v>613</v>
      </c>
      <c r="C535" t="s">
        <v>1152</v>
      </c>
      <c r="D535" s="61" t="str">
        <f t="shared" si="17"/>
        <v>453600  Millor Hall-Housing</v>
      </c>
    </row>
    <row r="536" spans="1:4" ht="12.75">
      <c r="A536" s="61">
        <v>535</v>
      </c>
      <c r="B536" s="86" t="s">
        <v>614</v>
      </c>
      <c r="C536" t="s">
        <v>1153</v>
      </c>
      <c r="D536" s="61" t="str">
        <f t="shared" si="17"/>
        <v>453601  Millor Hall Activity Fund</v>
      </c>
    </row>
    <row r="537" spans="1:4" ht="12.75">
      <c r="A537" s="61">
        <v>536</v>
      </c>
      <c r="B537" s="86" t="s">
        <v>615</v>
      </c>
      <c r="C537" t="s">
        <v>1154</v>
      </c>
      <c r="D537" s="61" t="str">
        <f t="shared" si="17"/>
        <v>453700  Murphy Hall-Housing</v>
      </c>
    </row>
    <row r="538" spans="1:4" ht="12.75">
      <c r="A538" s="61">
        <v>537</v>
      </c>
      <c r="B538" s="86" t="s">
        <v>616</v>
      </c>
      <c r="C538" t="s">
        <v>1155</v>
      </c>
      <c r="D538" s="61" t="str">
        <f t="shared" si="17"/>
        <v>453701  Murphy Hall Activity Fund</v>
      </c>
    </row>
    <row r="539" spans="1:4" ht="12.75">
      <c r="A539" s="61">
        <v>538</v>
      </c>
      <c r="B539" s="86" t="s">
        <v>617</v>
      </c>
      <c r="C539" t="s">
        <v>1156</v>
      </c>
      <c r="D539" s="61" t="str">
        <f t="shared" si="17"/>
        <v>453800  Pacelli Hall-Housing</v>
      </c>
    </row>
    <row r="540" spans="1:4" ht="12.75">
      <c r="A540" s="61">
        <v>539</v>
      </c>
      <c r="B540" s="86" t="s">
        <v>618</v>
      </c>
      <c r="C540" t="s">
        <v>1157</v>
      </c>
      <c r="D540" s="61" t="str">
        <f t="shared" si="17"/>
        <v>453801  Pacelli Hall Activity Fund</v>
      </c>
    </row>
    <row r="541" spans="1:4" ht="12.75">
      <c r="A541" s="61">
        <v>540</v>
      </c>
      <c r="B541" s="86" t="s">
        <v>619</v>
      </c>
      <c r="C541" t="s">
        <v>1158</v>
      </c>
      <c r="D541" s="61" t="str">
        <f t="shared" si="17"/>
        <v>453900  Sutowski Hall-Housing</v>
      </c>
    </row>
    <row r="542" spans="1:4" ht="12.75">
      <c r="A542" s="61">
        <v>541</v>
      </c>
      <c r="B542" s="86" t="s">
        <v>620</v>
      </c>
      <c r="C542" t="s">
        <v>1159</v>
      </c>
      <c r="D542" s="61" t="str">
        <f t="shared" si="17"/>
        <v>453901  Sutowski Hall Activity Fund</v>
      </c>
    </row>
    <row r="543" spans="1:4" ht="12.75">
      <c r="A543" s="61">
        <v>542</v>
      </c>
      <c r="B543" s="86" t="s">
        <v>621</v>
      </c>
      <c r="C543" t="s">
        <v>1160</v>
      </c>
      <c r="D543" s="61" t="str">
        <f t="shared" si="17"/>
        <v>456100  Judicial Affairs Office</v>
      </c>
    </row>
    <row r="544" spans="1:4" ht="12.75">
      <c r="A544" s="61">
        <v>543</v>
      </c>
      <c r="B544" s="86" t="s">
        <v>622</v>
      </c>
      <c r="C544" t="s">
        <v>1161</v>
      </c>
      <c r="D544" s="61" t="str">
        <f t="shared" si="17"/>
        <v>456101  Judicial Affairs-Fines</v>
      </c>
    </row>
    <row r="545" spans="1:4" ht="12.75">
      <c r="A545" s="61">
        <v>544</v>
      </c>
      <c r="B545" s="86" t="s">
        <v>623</v>
      </c>
      <c r="C545" t="s">
        <v>1162</v>
      </c>
      <c r="D545" s="61" t="str">
        <f t="shared" si="17"/>
        <v>456500  Orientation</v>
      </c>
    </row>
    <row r="546" spans="1:4" ht="12.75">
      <c r="A546" s="61">
        <v>545</v>
      </c>
      <c r="B546" s="86" t="s">
        <v>624</v>
      </c>
      <c r="C546" t="s">
        <v>1163</v>
      </c>
      <c r="D546" s="61" t="str">
        <f t="shared" si="17"/>
        <v>457100  University Counseling Center</v>
      </c>
    </row>
    <row r="547" spans="1:4" ht="12.75">
      <c r="A547" s="61">
        <v>546</v>
      </c>
      <c r="B547" s="86" t="s">
        <v>625</v>
      </c>
      <c r="C547" t="s">
        <v>1164</v>
      </c>
      <c r="D547" s="61" t="str">
        <f t="shared" si="17"/>
        <v>458100  Health Services</v>
      </c>
    </row>
    <row r="548" spans="1:4" ht="12.75">
      <c r="A548" s="61">
        <v>547</v>
      </c>
      <c r="B548" s="86" t="s">
        <v>626</v>
      </c>
      <c r="C548" t="s">
        <v>1165</v>
      </c>
      <c r="D548" s="61" t="s">
        <v>1834</v>
      </c>
    </row>
    <row r="549" spans="1:4" ht="12.75">
      <c r="A549" s="61">
        <v>548</v>
      </c>
      <c r="B549" s="86" t="s">
        <v>627</v>
      </c>
      <c r="C549" t="s">
        <v>1166</v>
      </c>
      <c r="D549" s="61" t="s">
        <v>1836</v>
      </c>
    </row>
    <row r="550" spans="1:4" ht="12.75">
      <c r="A550" s="61">
        <v>549</v>
      </c>
      <c r="B550" s="86" t="s">
        <v>628</v>
      </c>
      <c r="C550" t="s">
        <v>1167</v>
      </c>
      <c r="D550" s="61" t="s">
        <v>1835</v>
      </c>
    </row>
    <row r="551" spans="1:4" ht="12.75">
      <c r="A551" s="61">
        <v>550</v>
      </c>
      <c r="B551" s="86" t="s">
        <v>628</v>
      </c>
      <c r="C551" t="s">
        <v>1167</v>
      </c>
      <c r="D551" s="61" t="str">
        <f>CONCATENATE("",B551,"  ",C551)</f>
        <v>461102  Cleveland Clinic Fnd Asst Trainers</v>
      </c>
    </row>
    <row r="552" spans="1:4" ht="12.75">
      <c r="A552" s="61">
        <v>551</v>
      </c>
      <c r="B552" s="86" t="s">
        <v>628</v>
      </c>
      <c r="C552" t="s">
        <v>1167</v>
      </c>
      <c r="D552" s="61" t="str">
        <f>CONCATENATE("",B552,"  ",C552)</f>
        <v>461102  Cleveland Clinic Fnd Asst Trainers</v>
      </c>
    </row>
    <row r="553" spans="1:4" ht="12.75">
      <c r="A553" s="61">
        <v>552</v>
      </c>
      <c r="B553" s="86" t="s">
        <v>626</v>
      </c>
      <c r="C553" t="s">
        <v>1165</v>
      </c>
      <c r="D553" s="61" t="str">
        <f>CONCATENATE("",B553,"  ",C553)</f>
        <v>461100  Director of Athletics</v>
      </c>
    </row>
    <row r="554" spans="1:4" ht="12.75">
      <c r="A554" s="61">
        <v>553</v>
      </c>
      <c r="B554" s="86" t="s">
        <v>627</v>
      </c>
      <c r="C554" t="s">
        <v>1166</v>
      </c>
      <c r="D554" s="61" t="str">
        <f>CONCATENATE("",B554,"  ",C554)</f>
        <v>461101  Athletics Gift-General</v>
      </c>
    </row>
    <row r="555" spans="1:4" ht="12.75">
      <c r="A555" s="61">
        <v>554</v>
      </c>
      <c r="B555" s="86" t="s">
        <v>629</v>
      </c>
      <c r="C555" t="s">
        <v>1168</v>
      </c>
      <c r="D555" s="61" t="str">
        <f aca="true" t="shared" si="18" ref="D555:D586">CONCATENATE("",B555,"  ",C555)</f>
        <v>461103  Athletics-Blue and Gold Club</v>
      </c>
    </row>
    <row r="556" spans="1:4" ht="12.75">
      <c r="A556" s="61">
        <v>555</v>
      </c>
      <c r="B556" s="86" t="s">
        <v>630</v>
      </c>
      <c r="C556" t="s">
        <v>1169</v>
      </c>
      <c r="D556" s="61" t="str">
        <f t="shared" si="18"/>
        <v>461104  Athletics-Cheerleader Uniforms</v>
      </c>
    </row>
    <row r="557" spans="1:4" ht="12.75">
      <c r="A557" s="61">
        <v>556</v>
      </c>
      <c r="B557" s="86" t="s">
        <v>631</v>
      </c>
      <c r="C557" t="s">
        <v>1170</v>
      </c>
      <c r="D557" s="61" t="str">
        <f t="shared" si="18"/>
        <v>461105  Athletics-European Trip</v>
      </c>
    </row>
    <row r="558" spans="1:4" ht="12.75">
      <c r="A558" s="61">
        <v>557</v>
      </c>
      <c r="B558" s="86" t="s">
        <v>632</v>
      </c>
      <c r="C558" t="s">
        <v>1171</v>
      </c>
      <c r="D558" s="61" t="str">
        <f t="shared" si="18"/>
        <v>461106  Athletics-Football Shoes</v>
      </c>
    </row>
    <row r="559" spans="1:4" ht="12.75">
      <c r="A559" s="61">
        <v>558</v>
      </c>
      <c r="B559" s="86" t="s">
        <v>633</v>
      </c>
      <c r="C559" t="s">
        <v>1172</v>
      </c>
      <c r="D559" s="61" t="str">
        <f t="shared" si="18"/>
        <v>461107  Athletics-Parents Booster Club</v>
      </c>
    </row>
    <row r="560" spans="1:4" ht="12.75">
      <c r="A560" s="61">
        <v>559</v>
      </c>
      <c r="B560" s="86" t="s">
        <v>634</v>
      </c>
      <c r="C560" t="s">
        <v>1173</v>
      </c>
      <c r="D560" s="61" t="str">
        <f t="shared" si="18"/>
        <v>461108  Athletics-Dept Activity Funds</v>
      </c>
    </row>
    <row r="561" spans="1:4" ht="12.75">
      <c r="A561" s="61">
        <v>560</v>
      </c>
      <c r="B561" s="86" t="s">
        <v>635</v>
      </c>
      <c r="C561" t="s">
        <v>1174</v>
      </c>
      <c r="D561" s="61" t="str">
        <f t="shared" si="18"/>
        <v>462100  Mens Baseball</v>
      </c>
    </row>
    <row r="562" spans="1:4" ht="12.75">
      <c r="A562" s="61">
        <v>561</v>
      </c>
      <c r="B562" s="86" t="s">
        <v>636</v>
      </c>
      <c r="C562" t="s">
        <v>1175</v>
      </c>
      <c r="D562" s="61" t="str">
        <f t="shared" si="18"/>
        <v>462101  Mens Baseball-Private Gifts</v>
      </c>
    </row>
    <row r="563" spans="1:4" ht="12.75">
      <c r="A563" s="61">
        <v>562</v>
      </c>
      <c r="B563" s="86" t="s">
        <v>637</v>
      </c>
      <c r="C563" t="s">
        <v>1176</v>
      </c>
      <c r="D563" s="61" t="str">
        <f t="shared" si="18"/>
        <v>462102  Mens Baseball-Activity Funds</v>
      </c>
    </row>
    <row r="564" spans="1:4" ht="12.75">
      <c r="A564" s="61">
        <v>563</v>
      </c>
      <c r="B564" s="86" t="s">
        <v>638</v>
      </c>
      <c r="C564" t="s">
        <v>1177</v>
      </c>
      <c r="D564" s="61" t="str">
        <f t="shared" si="18"/>
        <v>462400  Mens Basketball</v>
      </c>
    </row>
    <row r="565" spans="1:4" ht="12.75">
      <c r="A565" s="61">
        <v>564</v>
      </c>
      <c r="B565" s="86" t="s">
        <v>639</v>
      </c>
      <c r="C565" t="s">
        <v>1178</v>
      </c>
      <c r="D565" s="61" t="str">
        <f t="shared" si="18"/>
        <v>462401  Mens Basketball-Private Gifts</v>
      </c>
    </row>
    <row r="566" spans="1:4" ht="12.75">
      <c r="A566" s="61">
        <v>565</v>
      </c>
      <c r="B566" s="86" t="s">
        <v>640</v>
      </c>
      <c r="C566" t="s">
        <v>1179</v>
      </c>
      <c r="D566" s="61" t="str">
        <f t="shared" si="18"/>
        <v>462402  Mens Basketball-Activity Funds</v>
      </c>
    </row>
    <row r="567" spans="1:4" ht="12.75">
      <c r="A567" s="61">
        <v>566</v>
      </c>
      <c r="B567" s="86" t="s">
        <v>641</v>
      </c>
      <c r="C567" t="s">
        <v>1180</v>
      </c>
      <c r="D567" s="61" t="str">
        <f t="shared" si="18"/>
        <v>462700  Mens Cross Country</v>
      </c>
    </row>
    <row r="568" spans="1:4" ht="12.75">
      <c r="A568" s="61">
        <v>567</v>
      </c>
      <c r="B568" s="86" t="s">
        <v>642</v>
      </c>
      <c r="C568" t="s">
        <v>1181</v>
      </c>
      <c r="D568" s="61" t="str">
        <f t="shared" si="18"/>
        <v>462701  Mens Cross Country-Private Gifts</v>
      </c>
    </row>
    <row r="569" spans="1:4" ht="12.75">
      <c r="A569" s="61">
        <v>568</v>
      </c>
      <c r="B569" s="86" t="s">
        <v>643</v>
      </c>
      <c r="C569" t="s">
        <v>1182</v>
      </c>
      <c r="D569" s="61" t="str">
        <f t="shared" si="18"/>
        <v>462702  Mens Cross Country-Activity Funds</v>
      </c>
    </row>
    <row r="570" spans="1:4" ht="12.75">
      <c r="A570" s="61">
        <v>569</v>
      </c>
      <c r="B570" s="86" t="s">
        <v>644</v>
      </c>
      <c r="C570" t="s">
        <v>1183</v>
      </c>
      <c r="D570" s="61" t="str">
        <f t="shared" si="18"/>
        <v>463000  Mens Football</v>
      </c>
    </row>
    <row r="571" spans="1:4" ht="12.75">
      <c r="A571" s="61">
        <v>570</v>
      </c>
      <c r="B571" s="86" t="s">
        <v>645</v>
      </c>
      <c r="C571" t="s">
        <v>1184</v>
      </c>
      <c r="D571" s="61" t="str">
        <f t="shared" si="18"/>
        <v>463001  Mens Football-Private Gifts</v>
      </c>
    </row>
    <row r="572" spans="1:4" ht="12.75">
      <c r="A572" s="61">
        <v>571</v>
      </c>
      <c r="B572" s="86" t="s">
        <v>646</v>
      </c>
      <c r="C572" t="s">
        <v>1185</v>
      </c>
      <c r="D572" s="61" t="str">
        <f t="shared" si="18"/>
        <v>463002  Mens Football-Activity Funds</v>
      </c>
    </row>
    <row r="573" spans="1:4" ht="12.75">
      <c r="A573" s="61">
        <v>572</v>
      </c>
      <c r="B573" s="86" t="s">
        <v>647</v>
      </c>
      <c r="C573" t="s">
        <v>1186</v>
      </c>
      <c r="D573" s="61" t="str">
        <f t="shared" si="18"/>
        <v>463300  Mens Golf</v>
      </c>
    </row>
    <row r="574" spans="1:4" ht="12.75">
      <c r="A574" s="61">
        <v>573</v>
      </c>
      <c r="B574" s="86" t="s">
        <v>648</v>
      </c>
      <c r="C574" t="s">
        <v>1187</v>
      </c>
      <c r="D574" s="61" t="str">
        <f t="shared" si="18"/>
        <v>463301  Mens Golf-Private Gifts</v>
      </c>
    </row>
    <row r="575" spans="1:4" ht="12.75">
      <c r="A575" s="61">
        <v>574</v>
      </c>
      <c r="B575" s="86" t="s">
        <v>649</v>
      </c>
      <c r="C575" t="s">
        <v>1188</v>
      </c>
      <c r="D575" s="61" t="str">
        <f t="shared" si="18"/>
        <v>463302  Mens Golf-Activity Funds</v>
      </c>
    </row>
    <row r="576" spans="1:4" ht="12.75">
      <c r="A576" s="61">
        <v>575</v>
      </c>
      <c r="B576" s="86" t="s">
        <v>650</v>
      </c>
      <c r="C576" t="s">
        <v>1189</v>
      </c>
      <c r="D576" s="61" t="str">
        <f t="shared" si="18"/>
        <v>463600  Mens Soccer</v>
      </c>
    </row>
    <row r="577" spans="1:4" ht="12.75">
      <c r="A577" s="61">
        <v>576</v>
      </c>
      <c r="B577" s="86" t="s">
        <v>651</v>
      </c>
      <c r="C577" t="s">
        <v>1190</v>
      </c>
      <c r="D577" s="61" t="str">
        <f t="shared" si="18"/>
        <v>463601  Mens Soccer-Private Gifts</v>
      </c>
    </row>
    <row r="578" spans="1:4" ht="12.75">
      <c r="A578" s="61">
        <v>577</v>
      </c>
      <c r="B578" s="86" t="s">
        <v>652</v>
      </c>
      <c r="C578" t="s">
        <v>1191</v>
      </c>
      <c r="D578" s="61" t="str">
        <f t="shared" si="18"/>
        <v>463602  Mens Soccer-Activity Funds</v>
      </c>
    </row>
    <row r="579" spans="1:4" ht="12.75">
      <c r="A579" s="61">
        <v>578</v>
      </c>
      <c r="B579" s="86" t="s">
        <v>653</v>
      </c>
      <c r="C579" t="s">
        <v>1192</v>
      </c>
      <c r="D579" s="61" t="str">
        <f t="shared" si="18"/>
        <v>463900  Mens Swimming</v>
      </c>
    </row>
    <row r="580" spans="1:4" ht="12.75">
      <c r="A580" s="61">
        <v>579</v>
      </c>
      <c r="B580" s="86" t="s">
        <v>654</v>
      </c>
      <c r="C580" t="s">
        <v>1193</v>
      </c>
      <c r="D580" s="61" t="str">
        <f t="shared" si="18"/>
        <v>463901  Mens Swimming-Private Gifts</v>
      </c>
    </row>
    <row r="581" spans="1:4" ht="12.75">
      <c r="A581" s="61">
        <v>580</v>
      </c>
      <c r="B581" s="86" t="s">
        <v>655</v>
      </c>
      <c r="C581" t="s">
        <v>1194</v>
      </c>
      <c r="D581" s="61" t="str">
        <f t="shared" si="18"/>
        <v>463902  Mens Swimming-Activity Funds</v>
      </c>
    </row>
    <row r="582" spans="1:4" ht="12.75">
      <c r="A582" s="61">
        <v>581</v>
      </c>
      <c r="B582" s="86" t="s">
        <v>656</v>
      </c>
      <c r="C582" t="s">
        <v>1195</v>
      </c>
      <c r="D582" s="61" t="str">
        <f t="shared" si="18"/>
        <v>464200  Mens Tennis</v>
      </c>
    </row>
    <row r="583" spans="1:4" ht="12.75">
      <c r="A583" s="61">
        <v>582</v>
      </c>
      <c r="B583" s="86" t="s">
        <v>657</v>
      </c>
      <c r="C583" t="s">
        <v>1196</v>
      </c>
      <c r="D583" s="61" t="str">
        <f t="shared" si="18"/>
        <v>464201  Mens Tennis-Private Gifts</v>
      </c>
    </row>
    <row r="584" spans="1:4" ht="12.75">
      <c r="A584" s="61">
        <v>583</v>
      </c>
      <c r="B584" s="86" t="s">
        <v>658</v>
      </c>
      <c r="C584" t="s">
        <v>1197</v>
      </c>
      <c r="D584" s="61" t="str">
        <f t="shared" si="18"/>
        <v>464202  Mens Tennis-Activity Funds</v>
      </c>
    </row>
    <row r="585" spans="1:4" ht="12.75">
      <c r="A585" s="61">
        <v>584</v>
      </c>
      <c r="B585" s="86" t="s">
        <v>659</v>
      </c>
      <c r="C585" t="s">
        <v>1198</v>
      </c>
      <c r="D585" s="61" t="str">
        <f t="shared" si="18"/>
        <v>464500  Mens Track</v>
      </c>
    </row>
    <row r="586" spans="1:4" ht="12.75">
      <c r="A586" s="61">
        <v>585</v>
      </c>
      <c r="B586" s="86" t="s">
        <v>660</v>
      </c>
      <c r="C586" t="s">
        <v>1199</v>
      </c>
      <c r="D586" s="61" t="str">
        <f t="shared" si="18"/>
        <v>464501  Mens Track-Private Gifts</v>
      </c>
    </row>
    <row r="587" spans="1:4" ht="12.75">
      <c r="A587" s="61">
        <v>586</v>
      </c>
      <c r="B587" s="86" t="s">
        <v>661</v>
      </c>
      <c r="C587" t="s">
        <v>1200</v>
      </c>
      <c r="D587" s="61" t="str">
        <f aca="true" t="shared" si="19" ref="D587:D618">CONCATENATE("",B587,"  ",C587)</f>
        <v>464502  Mens Track-Activity Funds</v>
      </c>
    </row>
    <row r="588" spans="1:4" ht="12.75">
      <c r="A588" s="61">
        <v>587</v>
      </c>
      <c r="B588" s="86" t="s">
        <v>662</v>
      </c>
      <c r="C588" t="s">
        <v>1201</v>
      </c>
      <c r="D588" s="61" t="str">
        <f t="shared" si="19"/>
        <v>464800  Mens Wrestling</v>
      </c>
    </row>
    <row r="589" spans="1:4" ht="12.75">
      <c r="A589" s="61">
        <v>588</v>
      </c>
      <c r="B589" s="86" t="s">
        <v>663</v>
      </c>
      <c r="C589" t="s">
        <v>1202</v>
      </c>
      <c r="D589" s="61" t="str">
        <f t="shared" si="19"/>
        <v>464801  Mens Wrestling-Private Gifts</v>
      </c>
    </row>
    <row r="590" spans="1:4" ht="12.75">
      <c r="A590" s="61">
        <v>589</v>
      </c>
      <c r="B590" s="86" t="s">
        <v>1779</v>
      </c>
      <c r="C590" t="s">
        <v>1203</v>
      </c>
      <c r="D590" s="61" t="str">
        <f t="shared" si="19"/>
        <v>464802  Mens Wrestling-Activity Funds</v>
      </c>
    </row>
    <row r="591" spans="1:4" ht="12.75">
      <c r="A591" s="61">
        <v>590</v>
      </c>
      <c r="B591" s="86" t="s">
        <v>1780</v>
      </c>
      <c r="C591" t="s">
        <v>1204</v>
      </c>
      <c r="D591" s="61" t="str">
        <f t="shared" si="19"/>
        <v>465100  Womens Basketball</v>
      </c>
    </row>
    <row r="592" spans="1:4" ht="12.75">
      <c r="A592" s="61">
        <v>591</v>
      </c>
      <c r="B592" s="86" t="s">
        <v>1781</v>
      </c>
      <c r="C592" t="s">
        <v>1205</v>
      </c>
      <c r="D592" s="61" t="str">
        <f t="shared" si="19"/>
        <v>465101  Womens Basketball-Private Gifts</v>
      </c>
    </row>
    <row r="593" spans="1:4" ht="12.75">
      <c r="A593" s="61">
        <v>592</v>
      </c>
      <c r="B593" s="86" t="s">
        <v>1782</v>
      </c>
      <c r="C593" t="s">
        <v>1206</v>
      </c>
      <c r="D593" s="61" t="str">
        <f t="shared" si="19"/>
        <v>465102  Womens Basketball-Activity Funds</v>
      </c>
    </row>
    <row r="594" spans="1:4" ht="12.75">
      <c r="A594" s="61">
        <v>593</v>
      </c>
      <c r="B594" s="86" t="s">
        <v>1783</v>
      </c>
      <c r="C594" t="s">
        <v>1207</v>
      </c>
      <c r="D594" s="61" t="str">
        <f t="shared" si="19"/>
        <v>465400  Womens Cross Country</v>
      </c>
    </row>
    <row r="595" spans="1:4" ht="12.75">
      <c r="A595" s="61">
        <v>594</v>
      </c>
      <c r="B595" s="86" t="s">
        <v>1784</v>
      </c>
      <c r="C595" t="s">
        <v>1208</v>
      </c>
      <c r="D595" s="61" t="str">
        <f t="shared" si="19"/>
        <v>465401  Womens Cross Country-Private Gifts</v>
      </c>
    </row>
    <row r="596" spans="1:4" ht="12.75">
      <c r="A596" s="61">
        <v>595</v>
      </c>
      <c r="B596" s="86" t="s">
        <v>1785</v>
      </c>
      <c r="C596" t="s">
        <v>1209</v>
      </c>
      <c r="D596" s="61" t="str">
        <f t="shared" si="19"/>
        <v>465402  Womens Cross Country-Activity Funds</v>
      </c>
    </row>
    <row r="597" spans="1:4" ht="12.75">
      <c r="A597" s="61">
        <v>596</v>
      </c>
      <c r="B597" s="86" t="s">
        <v>1786</v>
      </c>
      <c r="C597" t="s">
        <v>1210</v>
      </c>
      <c r="D597" s="61" t="str">
        <f t="shared" si="19"/>
        <v>465700  Womens Golf</v>
      </c>
    </row>
    <row r="598" spans="1:4" ht="12.75">
      <c r="A598" s="61">
        <v>597</v>
      </c>
      <c r="B598" s="86" t="s">
        <v>1787</v>
      </c>
      <c r="C598" t="s">
        <v>1211</v>
      </c>
      <c r="D598" s="61" t="str">
        <f t="shared" si="19"/>
        <v>465701  Womens Golf-Private Gifts</v>
      </c>
    </row>
    <row r="599" spans="1:4" ht="12.75">
      <c r="A599" s="61">
        <v>598</v>
      </c>
      <c r="B599" s="86" t="s">
        <v>1788</v>
      </c>
      <c r="C599" t="s">
        <v>1212</v>
      </c>
      <c r="D599" s="61" t="str">
        <f t="shared" si="19"/>
        <v>465702  Womens Golf-Activity Funds</v>
      </c>
    </row>
    <row r="600" spans="1:4" ht="12.75">
      <c r="A600" s="61">
        <v>599</v>
      </c>
      <c r="B600" s="86" t="s">
        <v>1789</v>
      </c>
      <c r="C600" t="s">
        <v>1213</v>
      </c>
      <c r="D600" s="61" t="str">
        <f t="shared" si="19"/>
        <v>466000  Womens Soccer</v>
      </c>
    </row>
    <row r="601" spans="1:4" ht="12.75">
      <c r="A601" s="61">
        <v>600</v>
      </c>
      <c r="B601" s="86" t="s">
        <v>1790</v>
      </c>
      <c r="C601" t="s">
        <v>1214</v>
      </c>
      <c r="D601" s="61" t="str">
        <f t="shared" si="19"/>
        <v>466001  Womens Soccer-Private Gifts</v>
      </c>
    </row>
    <row r="602" spans="1:4" ht="12.75">
      <c r="A602" s="61">
        <v>601</v>
      </c>
      <c r="B602" s="86" t="s">
        <v>1791</v>
      </c>
      <c r="C602" t="s">
        <v>1215</v>
      </c>
      <c r="D602" s="61" t="str">
        <f t="shared" si="19"/>
        <v>466002  Womens Soccer-Activity Funds</v>
      </c>
    </row>
    <row r="603" spans="1:4" ht="12.75">
      <c r="A603" s="61">
        <v>602</v>
      </c>
      <c r="B603" s="86" t="s">
        <v>1792</v>
      </c>
      <c r="C603" t="s">
        <v>1216</v>
      </c>
      <c r="D603" s="61" t="str">
        <f t="shared" si="19"/>
        <v>466300  Womens Softball</v>
      </c>
    </row>
    <row r="604" spans="1:4" ht="12.75">
      <c r="A604" s="61">
        <v>603</v>
      </c>
      <c r="B604" s="86" t="s">
        <v>1793</v>
      </c>
      <c r="C604" t="s">
        <v>1218</v>
      </c>
      <c r="D604" s="61" t="str">
        <f t="shared" si="19"/>
        <v>466301  Womens Softball-Private Gifts</v>
      </c>
    </row>
    <row r="605" spans="1:4" ht="12.75">
      <c r="A605" s="61">
        <v>604</v>
      </c>
      <c r="B605" s="86" t="s">
        <v>1794</v>
      </c>
      <c r="C605" t="s">
        <v>1219</v>
      </c>
      <c r="D605" s="61" t="str">
        <f t="shared" si="19"/>
        <v>466302  Womens Softball-Activity Funds</v>
      </c>
    </row>
    <row r="606" spans="1:4" ht="12.75">
      <c r="A606" s="61">
        <v>605</v>
      </c>
      <c r="B606" s="86" t="s">
        <v>1795</v>
      </c>
      <c r="C606" t="s">
        <v>1220</v>
      </c>
      <c r="D606" s="61" t="str">
        <f t="shared" si="19"/>
        <v>466600  Womens Swimming</v>
      </c>
    </row>
    <row r="607" spans="1:4" ht="12.75">
      <c r="A607" s="61">
        <v>606</v>
      </c>
      <c r="B607" s="86" t="s">
        <v>1796</v>
      </c>
      <c r="C607" t="s">
        <v>1221</v>
      </c>
      <c r="D607" s="61" t="str">
        <f t="shared" si="19"/>
        <v>466601  Womens Swimming-Private Gifts</v>
      </c>
    </row>
    <row r="608" spans="1:4" ht="12.75">
      <c r="A608" s="61">
        <v>607</v>
      </c>
      <c r="B608" s="86" t="s">
        <v>1797</v>
      </c>
      <c r="C608" t="s">
        <v>1222</v>
      </c>
      <c r="D608" s="61" t="str">
        <f t="shared" si="19"/>
        <v>466602  Womens Swimming-Activity Funds</v>
      </c>
    </row>
    <row r="609" spans="1:4" ht="12.75">
      <c r="A609" s="61">
        <v>608</v>
      </c>
      <c r="B609" s="86" t="s">
        <v>1798</v>
      </c>
      <c r="C609" t="s">
        <v>1223</v>
      </c>
      <c r="D609" s="61" t="str">
        <f t="shared" si="19"/>
        <v>466900  Womens Tennis</v>
      </c>
    </row>
    <row r="610" spans="1:4" ht="12.75">
      <c r="A610" s="61">
        <v>609</v>
      </c>
      <c r="B610" s="86" t="s">
        <v>1799</v>
      </c>
      <c r="C610" t="s">
        <v>1224</v>
      </c>
      <c r="D610" s="61" t="str">
        <f t="shared" si="19"/>
        <v>466901  Womens Tennis-Private Gifts</v>
      </c>
    </row>
    <row r="611" spans="1:4" ht="12.75">
      <c r="A611" s="61">
        <v>610</v>
      </c>
      <c r="B611" s="86" t="s">
        <v>1800</v>
      </c>
      <c r="C611" t="s">
        <v>1225</v>
      </c>
      <c r="D611" s="61" t="str">
        <f t="shared" si="19"/>
        <v>466902  Womens Tennis-Activity Funds</v>
      </c>
    </row>
    <row r="612" spans="1:4" ht="12.75">
      <c r="A612" s="61">
        <v>611</v>
      </c>
      <c r="B612" s="86" t="s">
        <v>1801</v>
      </c>
      <c r="C612" t="s">
        <v>1226</v>
      </c>
      <c r="D612" s="61" t="str">
        <f t="shared" si="19"/>
        <v>467200  Womens Track</v>
      </c>
    </row>
    <row r="613" spans="1:4" ht="12.75">
      <c r="A613" s="61">
        <v>612</v>
      </c>
      <c r="B613" s="86" t="s">
        <v>1802</v>
      </c>
      <c r="C613" t="s">
        <v>1227</v>
      </c>
      <c r="D613" s="61" t="str">
        <f t="shared" si="19"/>
        <v>467201  Womens Track-Private Gifts</v>
      </c>
    </row>
    <row r="614" spans="1:4" ht="12.75">
      <c r="A614" s="61">
        <v>613</v>
      </c>
      <c r="B614" s="86" t="s">
        <v>1803</v>
      </c>
      <c r="C614" t="s">
        <v>1237</v>
      </c>
      <c r="D614" s="61" t="str">
        <f t="shared" si="19"/>
        <v>467202  Womens Track-Activity Funds</v>
      </c>
    </row>
    <row r="615" spans="1:4" ht="12.75">
      <c r="A615" s="61">
        <v>614</v>
      </c>
      <c r="B615" s="86" t="s">
        <v>1804</v>
      </c>
      <c r="C615" t="s">
        <v>1238</v>
      </c>
      <c r="D615" s="61" t="str">
        <f t="shared" si="19"/>
        <v>467500  Womens Volleyball</v>
      </c>
    </row>
    <row r="616" spans="1:4" ht="12.75">
      <c r="A616" s="61">
        <v>615</v>
      </c>
      <c r="B616" s="86" t="s">
        <v>1805</v>
      </c>
      <c r="C616" t="s">
        <v>1239</v>
      </c>
      <c r="D616" s="61" t="str">
        <f t="shared" si="19"/>
        <v>467501  Womens Volleyball-Private Gifts</v>
      </c>
    </row>
    <row r="617" spans="1:4" ht="12.75">
      <c r="A617" s="61">
        <v>616</v>
      </c>
      <c r="B617" s="86" t="s">
        <v>1806</v>
      </c>
      <c r="C617" t="s">
        <v>1240</v>
      </c>
      <c r="D617" s="61" t="str">
        <f t="shared" si="19"/>
        <v>467502  Womens Volleyball-Activity Funds</v>
      </c>
    </row>
    <row r="618" spans="1:4" ht="12.75">
      <c r="A618" s="61">
        <v>617</v>
      </c>
      <c r="B618" s="86" t="s">
        <v>1807</v>
      </c>
      <c r="C618" t="s">
        <v>1241</v>
      </c>
      <c r="D618" s="61" t="str">
        <f t="shared" si="19"/>
        <v>468100  Athletic Camps</v>
      </c>
    </row>
    <row r="619" spans="1:4" ht="12.75">
      <c r="A619" s="61">
        <v>618</v>
      </c>
      <c r="B619" s="86" t="s">
        <v>1808</v>
      </c>
      <c r="C619" t="s">
        <v>1242</v>
      </c>
      <c r="D619" s="61" t="str">
        <f aca="true" t="shared" si="20" ref="D619:D631">CONCATENATE("",B619,"  ",C619)</f>
        <v>469100  Athletic Trainer</v>
      </c>
    </row>
    <row r="620" spans="1:4" ht="12.75">
      <c r="A620" s="61">
        <v>619</v>
      </c>
      <c r="B620" s="86" t="s">
        <v>1809</v>
      </c>
      <c r="C620" t="s">
        <v>1243</v>
      </c>
      <c r="D620" s="61" t="str">
        <f t="shared" si="20"/>
        <v>469400  Intramurals</v>
      </c>
    </row>
    <row r="621" spans="1:4" ht="12.75">
      <c r="A621" s="61">
        <v>620</v>
      </c>
      <c r="B621" s="86" t="s">
        <v>1810</v>
      </c>
      <c r="C621" t="s">
        <v>1244</v>
      </c>
      <c r="D621" s="61" t="str">
        <f t="shared" si="20"/>
        <v>469700  Sports Information Office</v>
      </c>
    </row>
    <row r="622" spans="1:4" ht="12.75">
      <c r="A622" s="61">
        <v>621</v>
      </c>
      <c r="B622" s="86" t="s">
        <v>1811</v>
      </c>
      <c r="C622" t="s">
        <v>1812</v>
      </c>
      <c r="D622" s="61" t="str">
        <f t="shared" si="20"/>
        <v>481100  Programming Board</v>
      </c>
    </row>
    <row r="623" spans="1:4" ht="12.75">
      <c r="A623" s="61">
        <v>622</v>
      </c>
      <c r="B623" s="86" t="s">
        <v>1813</v>
      </c>
      <c r="C623" t="s">
        <v>1245</v>
      </c>
      <c r="D623" s="61" t="str">
        <f t="shared" si="20"/>
        <v>481101  Programming Board-Activity Funds</v>
      </c>
    </row>
    <row r="624" spans="1:4" ht="12.75">
      <c r="A624" s="61">
        <v>623</v>
      </c>
      <c r="B624" s="86" t="s">
        <v>1814</v>
      </c>
      <c r="C624" t="s">
        <v>1815</v>
      </c>
      <c r="D624" s="61" t="str">
        <f t="shared" si="20"/>
        <v>481200  Student Union</v>
      </c>
    </row>
    <row r="625" spans="1:4" ht="12.75">
      <c r="A625" s="61">
        <v>624</v>
      </c>
      <c r="B625" s="86" t="s">
        <v>1816</v>
      </c>
      <c r="C625" t="s">
        <v>1246</v>
      </c>
      <c r="D625" s="61" t="str">
        <f t="shared" si="20"/>
        <v>481201  Student Union-Activity Funds</v>
      </c>
    </row>
    <row r="626" spans="1:4" ht="12.75">
      <c r="A626" s="61">
        <v>625</v>
      </c>
      <c r="B626" s="86" t="s">
        <v>1817</v>
      </c>
      <c r="C626" t="s">
        <v>1247</v>
      </c>
      <c r="D626" s="61" t="str">
        <f t="shared" si="20"/>
        <v>482100  Band</v>
      </c>
    </row>
    <row r="627" spans="1:4" ht="12.75">
      <c r="A627" s="61">
        <v>626</v>
      </c>
      <c r="B627" s="86" t="s">
        <v>1818</v>
      </c>
      <c r="C627" t="s">
        <v>1248</v>
      </c>
      <c r="D627" s="61" t="str">
        <f t="shared" si="20"/>
        <v>482101  Band-Activity Funds</v>
      </c>
    </row>
    <row r="628" spans="1:4" ht="12.75">
      <c r="A628" s="61">
        <v>627</v>
      </c>
      <c r="B628" s="86" t="s">
        <v>1819</v>
      </c>
      <c r="C628" t="s">
        <v>1249</v>
      </c>
      <c r="D628" s="61" t="str">
        <f t="shared" si="20"/>
        <v>482200  Carillon (Yearbook)</v>
      </c>
    </row>
    <row r="629" spans="1:4" ht="12.75">
      <c r="A629" s="61">
        <v>628</v>
      </c>
      <c r="B629" s="86" t="s">
        <v>1820</v>
      </c>
      <c r="C629" t="s">
        <v>1250</v>
      </c>
      <c r="D629" s="61" t="str">
        <f t="shared" si="20"/>
        <v>482201  Carillon (Yearbook)-Activity Funds</v>
      </c>
    </row>
    <row r="630" spans="1:4" ht="12.75">
      <c r="A630" s="61">
        <v>629</v>
      </c>
      <c r="B630" s="86" t="s">
        <v>1821</v>
      </c>
      <c r="C630" t="s">
        <v>1251</v>
      </c>
      <c r="D630" s="61" t="str">
        <f t="shared" si="20"/>
        <v>482300  Carroll News</v>
      </c>
    </row>
    <row r="631" spans="1:4" ht="12.75">
      <c r="A631" s="61">
        <v>630</v>
      </c>
      <c r="B631" s="86" t="s">
        <v>1822</v>
      </c>
      <c r="C631" t="s">
        <v>1252</v>
      </c>
      <c r="D631" s="61" t="str">
        <f t="shared" si="20"/>
        <v>482301  Carroll News-Activity Funds</v>
      </c>
    </row>
    <row r="632" spans="1:4" ht="12.75">
      <c r="A632" s="61">
        <v>631</v>
      </c>
      <c r="B632" s="86" t="s">
        <v>1823</v>
      </c>
      <c r="C632" t="s">
        <v>1253</v>
      </c>
      <c r="D632" s="61" t="s">
        <v>1832</v>
      </c>
    </row>
    <row r="633" spans="1:4" ht="12.75">
      <c r="A633" s="61">
        <v>632</v>
      </c>
      <c r="B633" s="86" t="s">
        <v>1824</v>
      </c>
      <c r="C633" t="s">
        <v>1254</v>
      </c>
      <c r="D633" s="61" t="str">
        <f>CONCATENATE("",B633,"  ",C633)</f>
        <v>482401  University Concert Choir-Act Funds</v>
      </c>
    </row>
    <row r="634" spans="1:4" ht="12.75">
      <c r="A634" s="61">
        <v>633</v>
      </c>
      <c r="B634" s="86" t="s">
        <v>1825</v>
      </c>
      <c r="C634" t="s">
        <v>1255</v>
      </c>
      <c r="D634" s="61" t="str">
        <f>CONCATENATE("",B634,"  ",C634)</f>
        <v>482500  Carroll Review</v>
      </c>
    </row>
    <row r="635" spans="1:4" ht="12.75">
      <c r="A635" s="61">
        <v>634</v>
      </c>
      <c r="B635" s="86" t="s">
        <v>1826</v>
      </c>
      <c r="C635" t="s">
        <v>1256</v>
      </c>
      <c r="D635" s="61" t="s">
        <v>1838</v>
      </c>
    </row>
    <row r="636" spans="1:4" ht="12.75">
      <c r="A636" s="61">
        <v>635</v>
      </c>
      <c r="B636" s="86" t="s">
        <v>1827</v>
      </c>
      <c r="C636" t="s">
        <v>1257</v>
      </c>
      <c r="D636" s="61" t="str">
        <f aca="true" t="shared" si="21" ref="D636:D691">CONCATENATE("",B636,"  ",C636)</f>
        <v>483001  Student Orgs-Undistributed Funds</v>
      </c>
    </row>
    <row r="637" spans="1:4" ht="12.75">
      <c r="A637" s="61">
        <v>636</v>
      </c>
      <c r="B637" s="86" t="s">
        <v>1828</v>
      </c>
      <c r="C637" t="s">
        <v>1269</v>
      </c>
      <c r="D637" s="61" t="str">
        <f t="shared" si="21"/>
        <v>483002  Student Orgs-Undistributed Subsidy</v>
      </c>
    </row>
    <row r="638" spans="1:4" ht="12.75">
      <c r="A638" s="61">
        <v>637</v>
      </c>
      <c r="B638" s="86" t="s">
        <v>669</v>
      </c>
      <c r="C638" t="s">
        <v>1270</v>
      </c>
      <c r="D638" s="61" t="str">
        <f t="shared" si="21"/>
        <v>483051  2005 Class</v>
      </c>
    </row>
    <row r="639" spans="1:4" ht="12.75">
      <c r="A639" s="61">
        <v>638</v>
      </c>
      <c r="B639" s="86" t="s">
        <v>670</v>
      </c>
      <c r="C639" t="s">
        <v>1271</v>
      </c>
      <c r="D639" s="61" t="str">
        <f t="shared" si="21"/>
        <v>483052  2005 Class-Subsidy</v>
      </c>
    </row>
    <row r="640" spans="1:4" ht="12.75">
      <c r="A640" s="61">
        <v>639</v>
      </c>
      <c r="B640" s="86" t="s">
        <v>671</v>
      </c>
      <c r="C640" t="s">
        <v>1272</v>
      </c>
      <c r="D640" s="61" t="str">
        <f t="shared" si="21"/>
        <v>483061  2006 Class</v>
      </c>
    </row>
    <row r="641" spans="1:4" ht="12.75">
      <c r="A641" s="61">
        <v>640</v>
      </c>
      <c r="B641" s="86" t="s">
        <v>672</v>
      </c>
      <c r="C641" t="s">
        <v>1273</v>
      </c>
      <c r="D641" s="61" t="str">
        <f t="shared" si="21"/>
        <v>483062  2006 Class-Subsidy</v>
      </c>
    </row>
    <row r="642" spans="1:4" ht="12.75">
      <c r="A642" s="61">
        <v>641</v>
      </c>
      <c r="B642" s="86" t="s">
        <v>673</v>
      </c>
      <c r="C642" t="s">
        <v>1274</v>
      </c>
      <c r="D642" s="61" t="str">
        <f t="shared" si="21"/>
        <v>483071  2007 Class</v>
      </c>
    </row>
    <row r="643" spans="1:4" ht="12.75">
      <c r="A643" s="61">
        <v>642</v>
      </c>
      <c r="B643" s="86" t="s">
        <v>674</v>
      </c>
      <c r="C643" t="s">
        <v>1275</v>
      </c>
      <c r="D643" s="61" t="str">
        <f t="shared" si="21"/>
        <v>483072  2007 Class-Subsidy</v>
      </c>
    </row>
    <row r="644" spans="1:4" ht="12.75">
      <c r="A644" s="61">
        <v>643</v>
      </c>
      <c r="B644" s="86" t="s">
        <v>675</v>
      </c>
      <c r="C644" t="s">
        <v>1276</v>
      </c>
      <c r="D644" s="61" t="str">
        <f t="shared" si="21"/>
        <v>483081  2008 Class</v>
      </c>
    </row>
    <row r="645" spans="1:4" ht="12.75">
      <c r="A645" s="61">
        <v>644</v>
      </c>
      <c r="B645" s="86" t="s">
        <v>676</v>
      </c>
      <c r="C645" t="s">
        <v>1277</v>
      </c>
      <c r="D645" s="61" t="str">
        <f t="shared" si="21"/>
        <v>483082  2008 Class-Subsidy</v>
      </c>
    </row>
    <row r="646" spans="1:4" ht="12.75">
      <c r="A646" s="61">
        <v>645</v>
      </c>
      <c r="B646" s="86" t="s">
        <v>677</v>
      </c>
      <c r="C646" t="s">
        <v>1278</v>
      </c>
      <c r="D646" s="61" t="str">
        <f t="shared" si="21"/>
        <v>483091  2009 Class</v>
      </c>
    </row>
    <row r="647" spans="1:4" ht="12.75">
      <c r="A647" s="61">
        <v>646</v>
      </c>
      <c r="B647" s="86" t="s">
        <v>678</v>
      </c>
      <c r="C647" t="s">
        <v>1279</v>
      </c>
      <c r="D647" s="61" t="str">
        <f t="shared" si="21"/>
        <v>483092  2009 Class-Subsidy</v>
      </c>
    </row>
    <row r="648" spans="1:4" ht="12.75">
      <c r="A648" s="61">
        <v>647</v>
      </c>
      <c r="B648" s="86" t="s">
        <v>679</v>
      </c>
      <c r="C648" t="s">
        <v>1280</v>
      </c>
      <c r="D648" s="61" t="str">
        <f t="shared" si="21"/>
        <v>483101  2010 Class</v>
      </c>
    </row>
    <row r="649" spans="1:4" ht="12.75">
      <c r="A649" s="61">
        <v>648</v>
      </c>
      <c r="B649" s="86" t="s">
        <v>680</v>
      </c>
      <c r="C649" t="s">
        <v>1281</v>
      </c>
      <c r="D649" s="61" t="str">
        <f t="shared" si="21"/>
        <v>483102  2010 Class-Subsidy</v>
      </c>
    </row>
    <row r="650" spans="1:4" ht="12.75">
      <c r="A650" s="61">
        <v>649</v>
      </c>
      <c r="B650" s="86" t="s">
        <v>681</v>
      </c>
      <c r="C650" t="s">
        <v>1282</v>
      </c>
      <c r="D650" s="61" t="str">
        <f t="shared" si="21"/>
        <v>483161  Accounting Association</v>
      </c>
    </row>
    <row r="651" spans="1:4" ht="12.75">
      <c r="A651" s="61">
        <v>650</v>
      </c>
      <c r="B651" s="86" t="s">
        <v>682</v>
      </c>
      <c r="C651" t="s">
        <v>1283</v>
      </c>
      <c r="D651" s="61" t="str">
        <f t="shared" si="21"/>
        <v>483162  Accounting Association-Subsidy</v>
      </c>
    </row>
    <row r="652" spans="1:4" ht="12.75">
      <c r="A652" s="61">
        <v>651</v>
      </c>
      <c r="B652" s="86" t="s">
        <v>683</v>
      </c>
      <c r="C652" t="s">
        <v>1284</v>
      </c>
      <c r="D652" s="61" t="str">
        <f t="shared" si="21"/>
        <v>483221  African-American Alliance</v>
      </c>
    </row>
    <row r="653" spans="1:4" ht="12.75">
      <c r="A653" s="61">
        <v>652</v>
      </c>
      <c r="B653" s="86" t="s">
        <v>684</v>
      </c>
      <c r="C653" t="s">
        <v>1285</v>
      </c>
      <c r="D653" s="61" t="str">
        <f t="shared" si="21"/>
        <v>483222  African-American Alliance-Subsidy</v>
      </c>
    </row>
    <row r="654" spans="1:4" ht="12.75">
      <c r="A654" s="61">
        <v>653</v>
      </c>
      <c r="B654" s="86" t="s">
        <v>685</v>
      </c>
      <c r="C654" t="s">
        <v>1286</v>
      </c>
      <c r="D654" s="61" t="str">
        <f t="shared" si="21"/>
        <v>483281  Allies</v>
      </c>
    </row>
    <row r="655" spans="1:4" ht="12.75">
      <c r="A655" s="61">
        <v>654</v>
      </c>
      <c r="B655" s="86" t="s">
        <v>686</v>
      </c>
      <c r="C655" t="s">
        <v>1287</v>
      </c>
      <c r="D655" s="61" t="str">
        <f t="shared" si="21"/>
        <v>483282  Allies-Subsidy</v>
      </c>
    </row>
    <row r="656" spans="1:4" ht="12.75">
      <c r="A656" s="61">
        <v>655</v>
      </c>
      <c r="B656" s="86" t="s">
        <v>687</v>
      </c>
      <c r="C656" t="s">
        <v>1288</v>
      </c>
      <c r="D656" s="61" t="str">
        <f t="shared" si="21"/>
        <v>483341  Alpha Epsilon Delta (Pre-Med)</v>
      </c>
    </row>
    <row r="657" spans="1:4" ht="12.75">
      <c r="A657" s="61">
        <v>656</v>
      </c>
      <c r="B657" s="86" t="s">
        <v>688</v>
      </c>
      <c r="C657" t="s">
        <v>1289</v>
      </c>
      <c r="D657" s="61" t="str">
        <f t="shared" si="21"/>
        <v>483342  Alpha Epsilon Delta (Pre-Me-Subsidy</v>
      </c>
    </row>
    <row r="658" spans="1:4" ht="12.75">
      <c r="A658" s="61">
        <v>657</v>
      </c>
      <c r="B658" s="86" t="s">
        <v>689</v>
      </c>
      <c r="C658" t="s">
        <v>1290</v>
      </c>
      <c r="D658" s="61" t="str">
        <f t="shared" si="21"/>
        <v>483401  Alpha Kappa Delta (Sociology)</v>
      </c>
    </row>
    <row r="659" spans="1:4" ht="12.75">
      <c r="A659" s="61">
        <v>658</v>
      </c>
      <c r="B659" s="86" t="s">
        <v>690</v>
      </c>
      <c r="C659" t="s">
        <v>1291</v>
      </c>
      <c r="D659" s="61" t="str">
        <f t="shared" si="21"/>
        <v>483402  Alpha Kappa Delta (Sociolog-Subsidy</v>
      </c>
    </row>
    <row r="660" spans="1:4" ht="12.75">
      <c r="A660" s="61">
        <v>659</v>
      </c>
      <c r="B660" s="86" t="s">
        <v>691</v>
      </c>
      <c r="C660" t="s">
        <v>1292</v>
      </c>
      <c r="D660" s="61" t="str">
        <f t="shared" si="21"/>
        <v>483461  Alpha Kappa Psi (Business)</v>
      </c>
    </row>
    <row r="661" spans="1:4" ht="12.75">
      <c r="A661" s="61">
        <v>660</v>
      </c>
      <c r="B661" s="86" t="s">
        <v>692</v>
      </c>
      <c r="C661" t="s">
        <v>1293</v>
      </c>
      <c r="D661" s="61" t="str">
        <f t="shared" si="21"/>
        <v>483462  Alpha Kappa Psi (Business)-Subsidy</v>
      </c>
    </row>
    <row r="662" spans="1:4" ht="12.75">
      <c r="A662" s="61">
        <v>661</v>
      </c>
      <c r="B662" s="86" t="s">
        <v>693</v>
      </c>
      <c r="C662" t="s">
        <v>1294</v>
      </c>
      <c r="D662" s="61" t="str">
        <f t="shared" si="21"/>
        <v>483521  Alpha Psi Omega-Little Theater Assn</v>
      </c>
    </row>
    <row r="663" spans="1:4" ht="12.75">
      <c r="A663" s="61">
        <v>662</v>
      </c>
      <c r="B663" s="86" t="s">
        <v>694</v>
      </c>
      <c r="C663" t="s">
        <v>1295</v>
      </c>
      <c r="D663" s="61" t="str">
        <f t="shared" si="21"/>
        <v>483522  Alpha Psi Omega-Little Thea-Subsidy</v>
      </c>
    </row>
    <row r="664" spans="1:4" ht="12.75">
      <c r="A664" s="61">
        <v>663</v>
      </c>
      <c r="B664" s="86" t="s">
        <v>695</v>
      </c>
      <c r="C664" t="s">
        <v>1296</v>
      </c>
      <c r="D664" s="61" t="str">
        <f t="shared" si="21"/>
        <v>483581  Alpha Sigma Nu-Jesuit Honor Society</v>
      </c>
    </row>
    <row r="665" spans="1:4" ht="12.75">
      <c r="A665" s="61">
        <v>664</v>
      </c>
      <c r="B665" s="86" t="s">
        <v>696</v>
      </c>
      <c r="C665" t="s">
        <v>1297</v>
      </c>
      <c r="D665" s="61" t="str">
        <f t="shared" si="21"/>
        <v>483582  Alpha Sigma Nu-Jesuit Honor-Subsidy</v>
      </c>
    </row>
    <row r="666" spans="1:4" ht="12.75">
      <c r="A666" s="61">
        <v>665</v>
      </c>
      <c r="B666" s="86" t="s">
        <v>697</v>
      </c>
      <c r="C666" t="s">
        <v>1298</v>
      </c>
      <c r="D666" s="61" t="str">
        <f t="shared" si="21"/>
        <v>483641  American Advertising Federation</v>
      </c>
    </row>
    <row r="667" spans="1:4" ht="12.75">
      <c r="A667" s="61">
        <v>666</v>
      </c>
      <c r="B667" s="86" t="s">
        <v>698</v>
      </c>
      <c r="C667" t="s">
        <v>1299</v>
      </c>
      <c r="D667" s="61" t="str">
        <f t="shared" si="21"/>
        <v>483642  American Advertising Federa-Subsidy</v>
      </c>
    </row>
    <row r="668" spans="1:4" ht="12.75">
      <c r="A668" s="61">
        <v>667</v>
      </c>
      <c r="B668" s="86" t="s">
        <v>699</v>
      </c>
      <c r="C668" t="s">
        <v>1300</v>
      </c>
      <c r="D668" s="61" t="str">
        <f t="shared" si="21"/>
        <v>483701  American Chemical Society</v>
      </c>
    </row>
    <row r="669" spans="1:4" ht="12.75">
      <c r="A669" s="61">
        <v>668</v>
      </c>
      <c r="B669" s="86" t="s">
        <v>700</v>
      </c>
      <c r="C669" t="s">
        <v>1301</v>
      </c>
      <c r="D669" s="61" t="str">
        <f t="shared" si="21"/>
        <v>483702  American Chemical Society-Subsidy</v>
      </c>
    </row>
    <row r="670" spans="1:4" ht="12.75">
      <c r="A670" s="61">
        <v>669</v>
      </c>
      <c r="B670" s="86" t="s">
        <v>701</v>
      </c>
      <c r="C670" t="s">
        <v>1302</v>
      </c>
      <c r="D670" s="61" t="str">
        <f t="shared" si="21"/>
        <v>483761  American Marketing Association</v>
      </c>
    </row>
    <row r="671" spans="1:4" ht="12.75">
      <c r="A671" s="61">
        <v>670</v>
      </c>
      <c r="B671" s="86" t="s">
        <v>702</v>
      </c>
      <c r="C671" t="s">
        <v>1303</v>
      </c>
      <c r="D671" s="61" t="str">
        <f t="shared" si="21"/>
        <v>483762  American Marketing Associat-Subsidy</v>
      </c>
    </row>
    <row r="672" spans="1:4" ht="12.75">
      <c r="A672" s="61">
        <v>671</v>
      </c>
      <c r="B672" s="86" t="s">
        <v>703</v>
      </c>
      <c r="C672" t="s">
        <v>1304</v>
      </c>
      <c r="D672" s="61" t="str">
        <f t="shared" si="21"/>
        <v>483821  Amnesty International</v>
      </c>
    </row>
    <row r="673" spans="1:4" ht="12.75">
      <c r="A673" s="61">
        <v>672</v>
      </c>
      <c r="B673" s="86" t="s">
        <v>704</v>
      </c>
      <c r="C673" t="s">
        <v>1305</v>
      </c>
      <c r="D673" s="61" t="str">
        <f t="shared" si="21"/>
        <v>483822  Amnesty International-Subsidy</v>
      </c>
    </row>
    <row r="674" spans="1:4" ht="12.75">
      <c r="A674" s="61">
        <v>673</v>
      </c>
      <c r="B674" s="86" t="s">
        <v>705</v>
      </c>
      <c r="C674" t="s">
        <v>1306</v>
      </c>
      <c r="D674" s="61" t="str">
        <f t="shared" si="21"/>
        <v>483881  Asian Cultural Organization</v>
      </c>
    </row>
    <row r="675" spans="1:4" ht="12.75">
      <c r="A675" s="61">
        <v>674</v>
      </c>
      <c r="B675" s="86" t="s">
        <v>706</v>
      </c>
      <c r="C675" t="s">
        <v>1307</v>
      </c>
      <c r="D675" s="61" t="str">
        <f t="shared" si="21"/>
        <v>483882  Asian Cultural Organization-Subsidy</v>
      </c>
    </row>
    <row r="676" spans="1:4" ht="12.75">
      <c r="A676" s="61">
        <v>675</v>
      </c>
      <c r="B676" s="86" t="s">
        <v>707</v>
      </c>
      <c r="C676" t="s">
        <v>1308</v>
      </c>
      <c r="D676" s="61" t="str">
        <f t="shared" si="21"/>
        <v>483941  Association of Computing Machinery</v>
      </c>
    </row>
    <row r="677" spans="1:4" ht="12.75">
      <c r="A677" s="61">
        <v>676</v>
      </c>
      <c r="B677" s="86" t="s">
        <v>708</v>
      </c>
      <c r="C677" t="s">
        <v>1309</v>
      </c>
      <c r="D677" s="61" t="str">
        <f t="shared" si="21"/>
        <v>483942  Association of Computing Ma-Subsidy</v>
      </c>
    </row>
    <row r="678" spans="1:4" ht="12.75">
      <c r="A678" s="61">
        <v>677</v>
      </c>
      <c r="B678" s="86" t="s">
        <v>709</v>
      </c>
      <c r="C678" t="s">
        <v>1310</v>
      </c>
      <c r="D678" s="61" t="str">
        <f t="shared" si="21"/>
        <v>484001  Beta Gamma Sigma (Business)</v>
      </c>
    </row>
    <row r="679" spans="1:4" ht="12.75">
      <c r="A679" s="61">
        <v>678</v>
      </c>
      <c r="B679" s="86" t="s">
        <v>710</v>
      </c>
      <c r="C679" t="s">
        <v>1311</v>
      </c>
      <c r="D679" s="61" t="str">
        <f t="shared" si="21"/>
        <v>484002  Beta Gamma Sigma (Business)-Subsidy</v>
      </c>
    </row>
    <row r="680" spans="1:4" ht="12.75">
      <c r="A680" s="61">
        <v>679</v>
      </c>
      <c r="B680" s="86" t="s">
        <v>711</v>
      </c>
      <c r="C680" t="s">
        <v>1312</v>
      </c>
      <c r="D680" s="61" t="str">
        <f t="shared" si="21"/>
        <v>484061  Biology Club</v>
      </c>
    </row>
    <row r="681" spans="1:4" ht="12.75">
      <c r="A681" s="61">
        <v>680</v>
      </c>
      <c r="B681" s="86" t="s">
        <v>712</v>
      </c>
      <c r="C681" t="s">
        <v>1313</v>
      </c>
      <c r="D681" s="61" t="str">
        <f t="shared" si="21"/>
        <v>484062  Biology Club-Subsidy</v>
      </c>
    </row>
    <row r="682" spans="1:4" ht="12.75">
      <c r="A682" s="61">
        <v>681</v>
      </c>
      <c r="B682" s="86" t="s">
        <v>713</v>
      </c>
      <c r="C682" t="s">
        <v>1314</v>
      </c>
      <c r="D682" s="61" t="str">
        <f t="shared" si="21"/>
        <v>484121  Campus Crusade for Christ</v>
      </c>
    </row>
    <row r="683" spans="1:4" ht="12.75">
      <c r="A683" s="61">
        <v>682</v>
      </c>
      <c r="B683" s="86" t="s">
        <v>714</v>
      </c>
      <c r="C683" t="s">
        <v>1315</v>
      </c>
      <c r="D683" s="61" t="str">
        <f t="shared" si="21"/>
        <v>484122  Campus Crusade for Christ-Subsidy</v>
      </c>
    </row>
    <row r="684" spans="1:4" ht="12.75">
      <c r="A684" s="61">
        <v>683</v>
      </c>
      <c r="B684" s="86" t="s">
        <v>715</v>
      </c>
      <c r="C684" t="s">
        <v>1316</v>
      </c>
      <c r="D684" s="61" t="str">
        <f t="shared" si="21"/>
        <v>484181  Campus Greens</v>
      </c>
    </row>
    <row r="685" spans="1:4" ht="12.75">
      <c r="A685" s="61">
        <v>684</v>
      </c>
      <c r="B685" s="86" t="s">
        <v>716</v>
      </c>
      <c r="C685" t="s">
        <v>1317</v>
      </c>
      <c r="D685" s="61" t="str">
        <f t="shared" si="21"/>
        <v>484182  Campus Greens-Subsidy</v>
      </c>
    </row>
    <row r="686" spans="1:4" ht="12.75">
      <c r="A686" s="61">
        <v>685</v>
      </c>
      <c r="B686" s="86" t="s">
        <v>717</v>
      </c>
      <c r="C686" t="s">
        <v>1324</v>
      </c>
      <c r="D686" s="61" t="str">
        <f t="shared" si="21"/>
        <v>484241  Carroll Christian Fellowship</v>
      </c>
    </row>
    <row r="687" spans="1:4" ht="12.75">
      <c r="A687" s="61">
        <v>686</v>
      </c>
      <c r="B687" s="86" t="s">
        <v>718</v>
      </c>
      <c r="C687" t="s">
        <v>1325</v>
      </c>
      <c r="D687" s="61" t="str">
        <f t="shared" si="21"/>
        <v>484242  Carroll Christian Fellowshi-Subsidy</v>
      </c>
    </row>
    <row r="688" spans="1:4" ht="12.75">
      <c r="A688" s="61">
        <v>687</v>
      </c>
      <c r="B688" s="86" t="s">
        <v>719</v>
      </c>
      <c r="C688" t="s">
        <v>1326</v>
      </c>
      <c r="D688" s="61" t="str">
        <f t="shared" si="21"/>
        <v>484301  CHAT</v>
      </c>
    </row>
    <row r="689" spans="1:4" ht="12.75">
      <c r="A689" s="61">
        <v>688</v>
      </c>
      <c r="B689" s="86" t="s">
        <v>720</v>
      </c>
      <c r="C689" t="s">
        <v>1327</v>
      </c>
      <c r="D689" s="61" t="str">
        <f t="shared" si="21"/>
        <v>484302  CHAT-Subsidy</v>
      </c>
    </row>
    <row r="690" spans="1:4" ht="12.75">
      <c r="A690" s="61">
        <v>689</v>
      </c>
      <c r="B690" s="86" t="s">
        <v>721</v>
      </c>
      <c r="C690" t="s">
        <v>1328</v>
      </c>
      <c r="D690" s="61" t="str">
        <f t="shared" si="21"/>
        <v>484361  Chi Omega</v>
      </c>
    </row>
    <row r="691" spans="1:4" ht="12.75">
      <c r="A691" s="61">
        <v>690</v>
      </c>
      <c r="B691" s="86" t="s">
        <v>722</v>
      </c>
      <c r="C691" t="s">
        <v>1329</v>
      </c>
      <c r="D691" s="61" t="str">
        <f t="shared" si="21"/>
        <v>484362  Chi Omega-Subsidy</v>
      </c>
    </row>
    <row r="692" spans="1:4" ht="12.75">
      <c r="A692" s="61">
        <v>691</v>
      </c>
      <c r="B692" s="86" t="s">
        <v>723</v>
      </c>
      <c r="C692" t="s">
        <v>1330</v>
      </c>
      <c r="D692" s="61" t="str">
        <f aca="true" t="shared" si="22" ref="D692:D755">CONCATENATE("",B692,"  ",C692)</f>
        <v>484421  Christian Life Community</v>
      </c>
    </row>
    <row r="693" spans="1:4" ht="12.75">
      <c r="A693" s="61">
        <v>692</v>
      </c>
      <c r="B693" s="86" t="s">
        <v>724</v>
      </c>
      <c r="C693" t="s">
        <v>1331</v>
      </c>
      <c r="D693" s="61" t="str">
        <f t="shared" si="22"/>
        <v>484422  Christian Life Community-Subsidy</v>
      </c>
    </row>
    <row r="694" spans="1:4" ht="12.75">
      <c r="A694" s="61">
        <v>693</v>
      </c>
      <c r="B694" s="86" t="s">
        <v>725</v>
      </c>
      <c r="C694" t="s">
        <v>1332</v>
      </c>
      <c r="D694" s="61" t="str">
        <f t="shared" si="22"/>
        <v>484481  Circle K International</v>
      </c>
    </row>
    <row r="695" spans="1:4" ht="12.75">
      <c r="A695" s="61">
        <v>694</v>
      </c>
      <c r="B695" s="86" t="s">
        <v>726</v>
      </c>
      <c r="C695" t="s">
        <v>1333</v>
      </c>
      <c r="D695" s="61" t="str">
        <f t="shared" si="22"/>
        <v>484482  Circle K International-Subsidy</v>
      </c>
    </row>
    <row r="696" spans="1:4" ht="12.75">
      <c r="A696" s="61">
        <v>695</v>
      </c>
      <c r="B696" s="86" t="s">
        <v>727</v>
      </c>
      <c r="C696" t="s">
        <v>1334</v>
      </c>
      <c r="D696" s="61" t="str">
        <f t="shared" si="22"/>
        <v>484541  College Democrats</v>
      </c>
    </row>
    <row r="697" spans="1:4" ht="12.75">
      <c r="A697" s="61">
        <v>696</v>
      </c>
      <c r="B697" s="86" t="s">
        <v>728</v>
      </c>
      <c r="C697" t="s">
        <v>1335</v>
      </c>
      <c r="D697" s="61" t="str">
        <f t="shared" si="22"/>
        <v>484542  College Democrats-Subsidy</v>
      </c>
    </row>
    <row r="698" spans="1:4" ht="12.75">
      <c r="A698" s="61">
        <v>697</v>
      </c>
      <c r="B698" s="86" t="s">
        <v>729</v>
      </c>
      <c r="C698" t="s">
        <v>1336</v>
      </c>
      <c r="D698" s="61" t="str">
        <f t="shared" si="22"/>
        <v>484601  College Republicans</v>
      </c>
    </row>
    <row r="699" spans="1:4" ht="12.75">
      <c r="A699" s="61">
        <v>698</v>
      </c>
      <c r="B699" s="86" t="s">
        <v>730</v>
      </c>
      <c r="C699" t="s">
        <v>1337</v>
      </c>
      <c r="D699" s="61" t="str">
        <f t="shared" si="22"/>
        <v>484602  College Republicans-Subsidy</v>
      </c>
    </row>
    <row r="700" spans="1:4" ht="12.75">
      <c r="A700" s="61">
        <v>699</v>
      </c>
      <c r="B700" s="86" t="s">
        <v>731</v>
      </c>
      <c r="C700" t="s">
        <v>1338</v>
      </c>
      <c r="D700" s="61" t="str">
        <f t="shared" si="22"/>
        <v>484661  Crew Team</v>
      </c>
    </row>
    <row r="701" spans="1:4" ht="12.75">
      <c r="A701" s="61">
        <v>700</v>
      </c>
      <c r="B701" s="86" t="s">
        <v>732</v>
      </c>
      <c r="C701" t="s">
        <v>1339</v>
      </c>
      <c r="D701" s="61" t="str">
        <f t="shared" si="22"/>
        <v>484662  Crew Team-Subsidy</v>
      </c>
    </row>
    <row r="702" spans="1:4" ht="12.75">
      <c r="A702" s="61">
        <v>701</v>
      </c>
      <c r="B702" s="86" t="s">
        <v>733</v>
      </c>
      <c r="C702" t="s">
        <v>1340</v>
      </c>
      <c r="D702" s="61" t="str">
        <f t="shared" si="22"/>
        <v>484721  Dance Marathon</v>
      </c>
    </row>
    <row r="703" spans="1:4" ht="12.75">
      <c r="A703" s="61">
        <v>702</v>
      </c>
      <c r="B703" s="86" t="s">
        <v>734</v>
      </c>
      <c r="C703" t="s">
        <v>1341</v>
      </c>
      <c r="D703" s="61" t="str">
        <f t="shared" si="22"/>
        <v>484722  Dance Marathon-Subsidy</v>
      </c>
    </row>
    <row r="704" spans="1:4" ht="12.75">
      <c r="A704" s="61">
        <v>703</v>
      </c>
      <c r="B704" s="86" t="s">
        <v>735</v>
      </c>
      <c r="C704" t="s">
        <v>1342</v>
      </c>
      <c r="D704" s="61" t="str">
        <f t="shared" si="22"/>
        <v>484781  Dance Team</v>
      </c>
    </row>
    <row r="705" spans="1:4" ht="12.75">
      <c r="A705" s="61">
        <v>704</v>
      </c>
      <c r="B705" s="86" t="s">
        <v>736</v>
      </c>
      <c r="C705" t="s">
        <v>1343</v>
      </c>
      <c r="D705" s="61" t="str">
        <f t="shared" si="22"/>
        <v>484782  Dance Team-Subsidy</v>
      </c>
    </row>
    <row r="706" spans="1:4" ht="12.75">
      <c r="A706" s="61">
        <v>705</v>
      </c>
      <c r="B706" s="86" t="s">
        <v>737</v>
      </c>
      <c r="C706" t="s">
        <v>1344</v>
      </c>
      <c r="D706" s="61" t="str">
        <f t="shared" si="22"/>
        <v>484841  Extreme Sports Club</v>
      </c>
    </row>
    <row r="707" spans="1:4" ht="12.75">
      <c r="A707" s="61">
        <v>706</v>
      </c>
      <c r="B707" s="86" t="s">
        <v>738</v>
      </c>
      <c r="C707" t="s">
        <v>1345</v>
      </c>
      <c r="D707" s="61" t="str">
        <f t="shared" si="22"/>
        <v>484842  Extreme Sports Club-Subsidy</v>
      </c>
    </row>
    <row r="708" spans="1:4" ht="12.75">
      <c r="A708" s="61">
        <v>707</v>
      </c>
      <c r="B708" s="86" t="s">
        <v>739</v>
      </c>
      <c r="C708" t="s">
        <v>1346</v>
      </c>
      <c r="D708" s="61" t="str">
        <f t="shared" si="22"/>
        <v>484901  Finance Association</v>
      </c>
    </row>
    <row r="709" spans="1:4" ht="12.75">
      <c r="A709" s="61">
        <v>708</v>
      </c>
      <c r="B709" s="86" t="s">
        <v>740</v>
      </c>
      <c r="C709" t="s">
        <v>1347</v>
      </c>
      <c r="D709" s="61" t="str">
        <f t="shared" si="22"/>
        <v>484902  Finance Association-Subsidy</v>
      </c>
    </row>
    <row r="710" spans="1:4" ht="12.75">
      <c r="A710" s="61">
        <v>709</v>
      </c>
      <c r="B710" s="86" t="s">
        <v>741</v>
      </c>
      <c r="C710" t="s">
        <v>1348</v>
      </c>
      <c r="D710" s="61" t="str">
        <f t="shared" si="22"/>
        <v>484961  Gamma Phi Beta</v>
      </c>
    </row>
    <row r="711" spans="1:4" ht="12.75">
      <c r="A711" s="61">
        <v>710</v>
      </c>
      <c r="B711" s="86" t="s">
        <v>742</v>
      </c>
      <c r="C711" t="s">
        <v>1349</v>
      </c>
      <c r="D711" s="61" t="str">
        <f t="shared" si="22"/>
        <v>484962  Gamma Phi Beta-Subsidy</v>
      </c>
    </row>
    <row r="712" spans="1:4" ht="12.75">
      <c r="A712" s="61">
        <v>711</v>
      </c>
      <c r="B712" s="86" t="s">
        <v>743</v>
      </c>
      <c r="C712" t="s">
        <v>1350</v>
      </c>
      <c r="D712" s="61" t="str">
        <f t="shared" si="22"/>
        <v>485021  German Club</v>
      </c>
    </row>
    <row r="713" spans="1:4" ht="12.75">
      <c r="A713" s="61">
        <v>712</v>
      </c>
      <c r="B713" s="86" t="s">
        <v>744</v>
      </c>
      <c r="C713" t="s">
        <v>1351</v>
      </c>
      <c r="D713" s="61" t="str">
        <f t="shared" si="22"/>
        <v>485022  German Club-Subsidy</v>
      </c>
    </row>
    <row r="714" spans="1:4" ht="12.75">
      <c r="A714" s="61">
        <v>713</v>
      </c>
      <c r="B714" s="86" t="s">
        <v>745</v>
      </c>
      <c r="C714" t="s">
        <v>1352</v>
      </c>
      <c r="D714" s="61" t="str">
        <f t="shared" si="22"/>
        <v>485081  Greek Council</v>
      </c>
    </row>
    <row r="715" spans="1:4" ht="12.75">
      <c r="A715" s="61">
        <v>714</v>
      </c>
      <c r="B715" s="86" t="s">
        <v>746</v>
      </c>
      <c r="C715" t="s">
        <v>1353</v>
      </c>
      <c r="D715" s="61" t="str">
        <f t="shared" si="22"/>
        <v>485082  Greek Council-Subsidy</v>
      </c>
    </row>
    <row r="716" spans="1:4" ht="12.75">
      <c r="A716" s="61">
        <v>715</v>
      </c>
      <c r="B716" s="86" t="s">
        <v>747</v>
      </c>
      <c r="C716" t="s">
        <v>31</v>
      </c>
      <c r="D716" s="61" t="str">
        <f t="shared" si="22"/>
        <v>485141  Habitat for Humanity</v>
      </c>
    </row>
    <row r="717" spans="1:4" ht="12.75">
      <c r="A717" s="61">
        <v>716</v>
      </c>
      <c r="B717" s="86" t="s">
        <v>748</v>
      </c>
      <c r="C717" t="s">
        <v>1354</v>
      </c>
      <c r="D717" s="61" t="str">
        <f t="shared" si="22"/>
        <v>485142  Habitat for Humanity-Subsidy</v>
      </c>
    </row>
    <row r="718" spans="1:4" ht="12.75">
      <c r="A718" s="61">
        <v>717</v>
      </c>
      <c r="B718" s="86" t="s">
        <v>749</v>
      </c>
      <c r="C718" t="s">
        <v>1355</v>
      </c>
      <c r="D718" s="61" t="str">
        <f t="shared" si="22"/>
        <v>485201  Hockey Club</v>
      </c>
    </row>
    <row r="719" spans="1:4" ht="12.75">
      <c r="A719" s="61">
        <v>718</v>
      </c>
      <c r="B719" s="86" t="s">
        <v>750</v>
      </c>
      <c r="C719" t="s">
        <v>1356</v>
      </c>
      <c r="D719" s="61" t="str">
        <f t="shared" si="22"/>
        <v>485202  Hockey Club-Subsidy</v>
      </c>
    </row>
    <row r="720" spans="1:4" ht="12.75">
      <c r="A720" s="61">
        <v>719</v>
      </c>
      <c r="B720" s="86" t="s">
        <v>751</v>
      </c>
      <c r="C720" t="s">
        <v>1359</v>
      </c>
      <c r="D720" s="61" t="str">
        <f t="shared" si="22"/>
        <v>485261  Honor Students Association</v>
      </c>
    </row>
    <row r="721" spans="1:4" ht="12.75">
      <c r="A721" s="61">
        <v>720</v>
      </c>
      <c r="B721" s="86" t="s">
        <v>752</v>
      </c>
      <c r="C721" t="s">
        <v>1360</v>
      </c>
      <c r="D721" s="61" t="str">
        <f t="shared" si="22"/>
        <v>485262  Honor Students Association-Subsidy</v>
      </c>
    </row>
    <row r="722" spans="1:4" ht="12.75">
      <c r="A722" s="61">
        <v>721</v>
      </c>
      <c r="B722" s="86" t="s">
        <v>753</v>
      </c>
      <c r="C722" t="s">
        <v>1361</v>
      </c>
      <c r="D722" s="61" t="str">
        <f t="shared" si="22"/>
        <v>485321  Information Technology Organization</v>
      </c>
    </row>
    <row r="723" spans="1:4" ht="12.75">
      <c r="A723" s="61">
        <v>722</v>
      </c>
      <c r="B723" s="86" t="s">
        <v>754</v>
      </c>
      <c r="C723" t="s">
        <v>1362</v>
      </c>
      <c r="D723" s="61" t="str">
        <f t="shared" si="22"/>
        <v>485322  Information Technology Orga-Subsidy</v>
      </c>
    </row>
    <row r="724" spans="1:4" ht="12.75">
      <c r="A724" s="61">
        <v>723</v>
      </c>
      <c r="B724" s="86" t="s">
        <v>755</v>
      </c>
      <c r="C724" t="s">
        <v>1363</v>
      </c>
      <c r="D724" s="61" t="str">
        <f t="shared" si="22"/>
        <v>485381  International Students Association</v>
      </c>
    </row>
    <row r="725" spans="1:4" ht="12.75">
      <c r="A725" s="61">
        <v>724</v>
      </c>
      <c r="B725" s="86" t="s">
        <v>756</v>
      </c>
      <c r="C725" t="s">
        <v>1364</v>
      </c>
      <c r="D725" s="61" t="str">
        <f t="shared" si="22"/>
        <v>485382  International Students Asso-Subsidy</v>
      </c>
    </row>
    <row r="726" spans="1:4" ht="12.75">
      <c r="A726" s="61">
        <v>725</v>
      </c>
      <c r="B726" s="86" t="s">
        <v>757</v>
      </c>
      <c r="C726" t="s">
        <v>1365</v>
      </c>
      <c r="D726" s="61" t="str">
        <f t="shared" si="22"/>
        <v>485441  Iota Beta Gamma</v>
      </c>
    </row>
    <row r="727" spans="1:4" ht="12.75">
      <c r="A727" s="61">
        <v>726</v>
      </c>
      <c r="B727" s="86" t="s">
        <v>758</v>
      </c>
      <c r="C727" t="s">
        <v>1366</v>
      </c>
      <c r="D727" s="61" t="str">
        <f t="shared" si="22"/>
        <v>485442  Iota Beta Gamma-Subsidy</v>
      </c>
    </row>
    <row r="728" spans="1:4" ht="12.75">
      <c r="A728" s="61">
        <v>727</v>
      </c>
      <c r="B728" s="86" t="s">
        <v>759</v>
      </c>
      <c r="C728" t="s">
        <v>1367</v>
      </c>
      <c r="D728" s="61" t="str">
        <f t="shared" si="22"/>
        <v>485501  Iota Chi Upsilon</v>
      </c>
    </row>
    <row r="729" spans="1:4" ht="12.75">
      <c r="A729" s="61">
        <v>728</v>
      </c>
      <c r="B729" s="86" t="s">
        <v>760</v>
      </c>
      <c r="C729" t="s">
        <v>1368</v>
      </c>
      <c r="D729" s="61" t="str">
        <f t="shared" si="22"/>
        <v>485502  Iota Chi Upsilon-Subsidy</v>
      </c>
    </row>
    <row r="730" spans="1:4" ht="12.75">
      <c r="A730" s="61">
        <v>729</v>
      </c>
      <c r="B730" s="86" t="s">
        <v>761</v>
      </c>
      <c r="C730" t="s">
        <v>1369</v>
      </c>
      <c r="D730" s="61" t="str">
        <f t="shared" si="22"/>
        <v>485561  Iota Phi Theta</v>
      </c>
    </row>
    <row r="731" spans="1:4" ht="12.75">
      <c r="A731" s="61">
        <v>730</v>
      </c>
      <c r="B731" s="86" t="s">
        <v>762</v>
      </c>
      <c r="C731" t="s">
        <v>1370</v>
      </c>
      <c r="D731" s="61" t="str">
        <f t="shared" si="22"/>
        <v>485562  Iota Phi Theta-Subsidy</v>
      </c>
    </row>
    <row r="732" spans="1:4" ht="12.75">
      <c r="A732" s="61">
        <v>731</v>
      </c>
      <c r="B732" s="86" t="s">
        <v>763</v>
      </c>
      <c r="C732" t="s">
        <v>1371</v>
      </c>
      <c r="D732" s="61" t="str">
        <f t="shared" si="22"/>
        <v>485621  Irish Club</v>
      </c>
    </row>
    <row r="733" spans="1:4" ht="12.75">
      <c r="A733" s="61">
        <v>732</v>
      </c>
      <c r="B733" s="86" t="s">
        <v>764</v>
      </c>
      <c r="C733" t="s">
        <v>1372</v>
      </c>
      <c r="D733" s="61" t="str">
        <f t="shared" si="22"/>
        <v>485622  Irish Club-Subsidy</v>
      </c>
    </row>
    <row r="734" spans="1:4" ht="12.75">
      <c r="A734" s="61">
        <v>733</v>
      </c>
      <c r="B734" s="86" t="s">
        <v>765</v>
      </c>
      <c r="C734" t="s">
        <v>1373</v>
      </c>
      <c r="D734" s="61" t="str">
        <f t="shared" si="22"/>
        <v>485681  Italian Club</v>
      </c>
    </row>
    <row r="735" spans="1:4" ht="12.75">
      <c r="A735" s="61">
        <v>734</v>
      </c>
      <c r="B735" s="86" t="s">
        <v>766</v>
      </c>
      <c r="C735" t="s">
        <v>1374</v>
      </c>
      <c r="D735" s="61" t="str">
        <f t="shared" si="22"/>
        <v>485682  Italian Club-Subsidy</v>
      </c>
    </row>
    <row r="736" spans="1:4" ht="12.75">
      <c r="A736" s="61">
        <v>735</v>
      </c>
      <c r="B736" s="86" t="s">
        <v>767</v>
      </c>
      <c r="C736" t="s">
        <v>1375</v>
      </c>
      <c r="D736" s="61" t="str">
        <f t="shared" si="22"/>
        <v>485741  Japanese Club</v>
      </c>
    </row>
    <row r="737" spans="1:4" ht="12.75">
      <c r="A737" s="61">
        <v>736</v>
      </c>
      <c r="B737" s="86" t="s">
        <v>768</v>
      </c>
      <c r="C737" t="s">
        <v>1376</v>
      </c>
      <c r="D737" s="61" t="str">
        <f t="shared" si="22"/>
        <v>485742  Japanese Club-Subsidy</v>
      </c>
    </row>
    <row r="738" spans="1:4" ht="12.75">
      <c r="A738" s="61">
        <v>737</v>
      </c>
      <c r="B738" s="86" t="s">
        <v>769</v>
      </c>
      <c r="C738" t="s">
        <v>1377</v>
      </c>
      <c r="D738" s="61" t="str">
        <f t="shared" si="22"/>
        <v>485801  JC TV News</v>
      </c>
    </row>
    <row r="739" spans="1:4" ht="12.75">
      <c r="A739" s="61">
        <v>738</v>
      </c>
      <c r="B739" s="86" t="s">
        <v>770</v>
      </c>
      <c r="C739" t="s">
        <v>1378</v>
      </c>
      <c r="D739" s="61" t="str">
        <f t="shared" si="22"/>
        <v>485802  JC TV News-Subsidy</v>
      </c>
    </row>
    <row r="740" spans="1:4" ht="12.75">
      <c r="A740" s="61">
        <v>739</v>
      </c>
      <c r="B740" s="86" t="s">
        <v>771</v>
      </c>
      <c r="C740" t="s">
        <v>1379</v>
      </c>
      <c r="D740" s="61" t="str">
        <f t="shared" si="22"/>
        <v>485861  Justice</v>
      </c>
    </row>
    <row r="741" spans="1:4" ht="12.75">
      <c r="A741" s="61">
        <v>740</v>
      </c>
      <c r="B741" s="86" t="s">
        <v>772</v>
      </c>
      <c r="C741" t="s">
        <v>1380</v>
      </c>
      <c r="D741" s="61" t="str">
        <f t="shared" si="22"/>
        <v>485862  Justice-Subsidy</v>
      </c>
    </row>
    <row r="742" spans="1:4" ht="12.75">
      <c r="A742" s="61">
        <v>741</v>
      </c>
      <c r="B742" s="86" t="s">
        <v>773</v>
      </c>
      <c r="C742" t="s">
        <v>1381</v>
      </c>
      <c r="D742" s="61" t="str">
        <f t="shared" si="22"/>
        <v>485921  Kappa Alpha Theta</v>
      </c>
    </row>
    <row r="743" spans="1:4" ht="12.75">
      <c r="A743" s="61">
        <v>742</v>
      </c>
      <c r="B743" s="86" t="s">
        <v>774</v>
      </c>
      <c r="C743" t="s">
        <v>1382</v>
      </c>
      <c r="D743" s="61" t="str">
        <f t="shared" si="22"/>
        <v>485922  Kappa Alpha Theta-Subsidy</v>
      </c>
    </row>
    <row r="744" spans="1:4" ht="12.75">
      <c r="A744" s="61">
        <v>743</v>
      </c>
      <c r="B744" s="86" t="s">
        <v>775</v>
      </c>
      <c r="C744" t="s">
        <v>1383</v>
      </c>
      <c r="D744" s="61" t="str">
        <f t="shared" si="22"/>
        <v>485981  Kappa Delta</v>
      </c>
    </row>
    <row r="745" spans="1:4" ht="12.75">
      <c r="A745" s="61">
        <v>744</v>
      </c>
      <c r="B745" s="86" t="s">
        <v>776</v>
      </c>
      <c r="C745" t="s">
        <v>1384</v>
      </c>
      <c r="D745" s="61" t="str">
        <f t="shared" si="22"/>
        <v>485982  Kappa Delta-Subsidy</v>
      </c>
    </row>
    <row r="746" spans="1:4" ht="12.75">
      <c r="A746" s="61">
        <v>745</v>
      </c>
      <c r="B746" s="86" t="s">
        <v>777</v>
      </c>
      <c r="C746" t="s">
        <v>1385</v>
      </c>
      <c r="D746" s="61" t="str">
        <f t="shared" si="22"/>
        <v>486041  Kappa Kappa Gamma</v>
      </c>
    </row>
    <row r="747" spans="1:4" ht="12.75">
      <c r="A747" s="61">
        <v>746</v>
      </c>
      <c r="B747" s="86" t="s">
        <v>778</v>
      </c>
      <c r="C747" t="s">
        <v>1386</v>
      </c>
      <c r="D747" s="61" t="str">
        <f t="shared" si="22"/>
        <v>486042  Kappa Kappa Gamma-Subsidy</v>
      </c>
    </row>
    <row r="748" spans="1:4" ht="12.75">
      <c r="A748" s="61">
        <v>747</v>
      </c>
      <c r="B748" s="86" t="s">
        <v>779</v>
      </c>
      <c r="C748" t="s">
        <v>1387</v>
      </c>
      <c r="D748" s="61" t="str">
        <f t="shared" si="22"/>
        <v>486101  Kappa Sigma</v>
      </c>
    </row>
    <row r="749" spans="1:4" ht="12.75">
      <c r="A749" s="61">
        <v>748</v>
      </c>
      <c r="B749" s="86" t="s">
        <v>780</v>
      </c>
      <c r="C749" t="s">
        <v>1388</v>
      </c>
      <c r="D749" s="61" t="str">
        <f t="shared" si="22"/>
        <v>486102  Kappa Sigma-Subsidy</v>
      </c>
    </row>
    <row r="750" spans="1:4" ht="12.75">
      <c r="A750" s="61">
        <v>749</v>
      </c>
      <c r="B750" s="86" t="s">
        <v>781</v>
      </c>
      <c r="C750" t="s">
        <v>1389</v>
      </c>
      <c r="D750" s="61" t="str">
        <f t="shared" si="22"/>
        <v>486161  Knights of Columbus</v>
      </c>
    </row>
    <row r="751" spans="1:4" ht="12.75">
      <c r="A751" s="61">
        <v>750</v>
      </c>
      <c r="B751" s="86" t="s">
        <v>782</v>
      </c>
      <c r="C751" t="s">
        <v>1390</v>
      </c>
      <c r="D751" s="61" t="str">
        <f t="shared" si="22"/>
        <v>486162  Knights of Columbus-Subsidy</v>
      </c>
    </row>
    <row r="752" spans="1:4" ht="12.75">
      <c r="A752" s="61">
        <v>751</v>
      </c>
      <c r="B752" s="86" t="s">
        <v>783</v>
      </c>
      <c r="C752" t="s">
        <v>1391</v>
      </c>
      <c r="D752" s="61" t="str">
        <f t="shared" si="22"/>
        <v>486221  La Mesa Hispanica (Spanish Club)</v>
      </c>
    </row>
    <row r="753" spans="1:4" ht="12.75">
      <c r="A753" s="61">
        <v>752</v>
      </c>
      <c r="B753" s="86" t="s">
        <v>784</v>
      </c>
      <c r="C753" t="s">
        <v>1392</v>
      </c>
      <c r="D753" s="61" t="str">
        <f t="shared" si="22"/>
        <v>486222  La Mesa Hispanica (Spanish -Subsidy</v>
      </c>
    </row>
    <row r="754" spans="1:4" ht="12.75">
      <c r="A754" s="61">
        <v>753</v>
      </c>
      <c r="B754" s="86" t="s">
        <v>785</v>
      </c>
      <c r="C754" t="s">
        <v>1393</v>
      </c>
      <c r="D754" s="61" t="str">
        <f t="shared" si="22"/>
        <v>486281  Lacrosse Club (Men's)</v>
      </c>
    </row>
    <row r="755" spans="1:4" ht="12.75">
      <c r="A755" s="61">
        <v>754</v>
      </c>
      <c r="B755" s="86" t="s">
        <v>786</v>
      </c>
      <c r="C755" t="s">
        <v>1394</v>
      </c>
      <c r="D755" s="61" t="str">
        <f t="shared" si="22"/>
        <v>486282  Lacrosse Club (Men's)-Subsidy</v>
      </c>
    </row>
    <row r="756" spans="1:4" ht="12.75">
      <c r="A756" s="61">
        <v>755</v>
      </c>
      <c r="B756" s="86" t="s">
        <v>787</v>
      </c>
      <c r="C756" t="s">
        <v>1395</v>
      </c>
      <c r="D756" s="61" t="str">
        <f aca="true" t="shared" si="23" ref="D756:D819">CONCATENATE("",B756,"  ",C756)</f>
        <v>486341  Lacrosse Club (Women's)</v>
      </c>
    </row>
    <row r="757" spans="1:4" ht="12.75">
      <c r="A757" s="61">
        <v>756</v>
      </c>
      <c r="B757" s="86" t="s">
        <v>788</v>
      </c>
      <c r="C757" t="s">
        <v>1396</v>
      </c>
      <c r="D757" s="61" t="str">
        <f t="shared" si="23"/>
        <v>486342  Lacrosse Club (Women's)-Subsidy</v>
      </c>
    </row>
    <row r="758" spans="1:4" ht="12.75">
      <c r="A758" s="61">
        <v>757</v>
      </c>
      <c r="B758" s="86" t="s">
        <v>789</v>
      </c>
      <c r="C758" t="s">
        <v>1397</v>
      </c>
      <c r="D758" s="61" t="str">
        <f t="shared" si="23"/>
        <v>486401  Ladies of Knights of Columbus</v>
      </c>
    </row>
    <row r="759" spans="1:4" ht="12.75">
      <c r="A759" s="61">
        <v>758</v>
      </c>
      <c r="B759" s="86" t="s">
        <v>790</v>
      </c>
      <c r="C759" t="s">
        <v>1398</v>
      </c>
      <c r="D759" s="61" t="str">
        <f t="shared" si="23"/>
        <v>486402  Ladies of Knights of Columb-Subsidy</v>
      </c>
    </row>
    <row r="760" spans="1:4" ht="12.75">
      <c r="A760" s="61">
        <v>759</v>
      </c>
      <c r="B760" s="86" t="s">
        <v>791</v>
      </c>
      <c r="C760" t="s">
        <v>1399</v>
      </c>
      <c r="D760" s="61" t="str">
        <f t="shared" si="23"/>
        <v>486461  Lambda Chi Rho</v>
      </c>
    </row>
    <row r="761" spans="1:4" ht="12.75">
      <c r="A761" s="61">
        <v>760</v>
      </c>
      <c r="B761" s="86" t="s">
        <v>792</v>
      </c>
      <c r="C761" t="s">
        <v>1400</v>
      </c>
      <c r="D761" s="61" t="str">
        <f t="shared" si="23"/>
        <v>486462  Lambda Chi Rho-Subsidy</v>
      </c>
    </row>
    <row r="762" spans="1:4" ht="12.75">
      <c r="A762" s="61">
        <v>761</v>
      </c>
      <c r="B762" s="86" t="s">
        <v>793</v>
      </c>
      <c r="C762" t="s">
        <v>1401</v>
      </c>
      <c r="D762" s="61" t="str">
        <f t="shared" si="23"/>
        <v>486521  Lambda Iota Tau</v>
      </c>
    </row>
    <row r="763" spans="1:4" ht="12.75">
      <c r="A763" s="61">
        <v>762</v>
      </c>
      <c r="B763" s="86" t="s">
        <v>794</v>
      </c>
      <c r="C763" t="s">
        <v>1402</v>
      </c>
      <c r="D763" s="61" t="str">
        <f t="shared" si="23"/>
        <v>486522  Lambda Iota Tau-Subsidy</v>
      </c>
    </row>
    <row r="764" spans="1:4" ht="12.75">
      <c r="A764" s="61">
        <v>763</v>
      </c>
      <c r="B764" s="86" t="s">
        <v>795</v>
      </c>
      <c r="C764" t="s">
        <v>1403</v>
      </c>
      <c r="D764" s="61" t="str">
        <f t="shared" si="23"/>
        <v>486581  Latin American Student Assn</v>
      </c>
    </row>
    <row r="765" spans="1:4" ht="12.75">
      <c r="A765" s="61">
        <v>764</v>
      </c>
      <c r="B765" s="86" t="s">
        <v>796</v>
      </c>
      <c r="C765" t="s">
        <v>1404</v>
      </c>
      <c r="D765" s="61" t="str">
        <f t="shared" si="23"/>
        <v>486582  Latin American Student Assn-Subsidy</v>
      </c>
    </row>
    <row r="766" spans="1:4" ht="12.75">
      <c r="A766" s="61">
        <v>765</v>
      </c>
      <c r="B766" s="86" t="s">
        <v>797</v>
      </c>
      <c r="C766" t="s">
        <v>1405</v>
      </c>
      <c r="D766" s="61" t="str">
        <f t="shared" si="23"/>
        <v>486641  Le Cercie Francais French Club</v>
      </c>
    </row>
    <row r="767" spans="1:4" ht="12.75">
      <c r="A767" s="61">
        <v>766</v>
      </c>
      <c r="B767" s="86" t="s">
        <v>798</v>
      </c>
      <c r="C767" t="s">
        <v>1406</v>
      </c>
      <c r="D767" s="61" t="str">
        <f t="shared" si="23"/>
        <v>486642  Le Cercie Francais French C-Subsidy</v>
      </c>
    </row>
    <row r="768" spans="1:4" ht="12.75">
      <c r="A768" s="61">
        <v>767</v>
      </c>
      <c r="B768" s="86" t="s">
        <v>799</v>
      </c>
      <c r="C768" t="s">
        <v>1407</v>
      </c>
      <c r="D768" s="61" t="str">
        <f t="shared" si="23"/>
        <v>486661  Los Ninos de Cristo</v>
      </c>
    </row>
    <row r="769" spans="1:4" ht="12.75">
      <c r="A769" s="61">
        <v>768</v>
      </c>
      <c r="B769" s="86" t="s">
        <v>800</v>
      </c>
      <c r="C769" t="s">
        <v>1408</v>
      </c>
      <c r="D769" s="61" t="str">
        <f t="shared" si="23"/>
        <v>486662  Los Ninos de Cristo-Subsidy</v>
      </c>
    </row>
    <row r="770" spans="1:4" ht="12.75">
      <c r="A770" s="61">
        <v>769</v>
      </c>
      <c r="B770" s="86" t="s">
        <v>801</v>
      </c>
      <c r="C770" t="s">
        <v>1409</v>
      </c>
      <c r="D770" s="61" t="str">
        <f t="shared" si="23"/>
        <v>486701  Mathematics Association of America</v>
      </c>
    </row>
    <row r="771" spans="1:4" ht="12.75">
      <c r="A771" s="61">
        <v>770</v>
      </c>
      <c r="B771" s="86" t="s">
        <v>802</v>
      </c>
      <c r="C771" t="s">
        <v>1410</v>
      </c>
      <c r="D771" s="61" t="str">
        <f t="shared" si="23"/>
        <v>486702  Mathematics Association of -Subsidy</v>
      </c>
    </row>
    <row r="772" spans="1:4" ht="12.75">
      <c r="A772" s="61">
        <v>771</v>
      </c>
      <c r="B772" s="86" t="s">
        <v>803</v>
      </c>
      <c r="C772" t="s">
        <v>1411</v>
      </c>
      <c r="D772" s="61" t="str">
        <f t="shared" si="23"/>
        <v>486761  Mongols</v>
      </c>
    </row>
    <row r="773" spans="1:4" ht="12.75">
      <c r="A773" s="61">
        <v>772</v>
      </c>
      <c r="B773" s="86" t="s">
        <v>804</v>
      </c>
      <c r="C773" t="s">
        <v>1412</v>
      </c>
      <c r="D773" s="61" t="str">
        <f t="shared" si="23"/>
        <v>486762  Mongols-Subsidy</v>
      </c>
    </row>
    <row r="774" spans="1:4" ht="12.75">
      <c r="A774" s="61">
        <v>773</v>
      </c>
      <c r="B774" s="86" t="s">
        <v>805</v>
      </c>
      <c r="C774" t="s">
        <v>1413</v>
      </c>
      <c r="D774" s="61" t="str">
        <f t="shared" si="23"/>
        <v>486821  National Defense Trans</v>
      </c>
    </row>
    <row r="775" spans="1:4" ht="12.75">
      <c r="A775" s="61">
        <v>774</v>
      </c>
      <c r="B775" s="86" t="s">
        <v>806</v>
      </c>
      <c r="C775" t="s">
        <v>1414</v>
      </c>
      <c r="D775" s="61" t="str">
        <f t="shared" si="23"/>
        <v>486822  National Defense Trans-Subsidy</v>
      </c>
    </row>
    <row r="776" spans="1:4" ht="12.75">
      <c r="A776" s="61">
        <v>775</v>
      </c>
      <c r="B776" s="86" t="s">
        <v>807</v>
      </c>
      <c r="C776" t="s">
        <v>1415</v>
      </c>
      <c r="D776" s="61" t="str">
        <f t="shared" si="23"/>
        <v>486841  NEOSA</v>
      </c>
    </row>
    <row r="777" spans="1:4" ht="12.75">
      <c r="A777" s="61">
        <v>776</v>
      </c>
      <c r="B777" s="86" t="s">
        <v>808</v>
      </c>
      <c r="C777" t="s">
        <v>1416</v>
      </c>
      <c r="D777" s="61" t="str">
        <f t="shared" si="23"/>
        <v>486842  NEOSA-Subsidy</v>
      </c>
    </row>
    <row r="778" spans="1:4" ht="12.75">
      <c r="A778" s="61">
        <v>777</v>
      </c>
      <c r="B778" s="86" t="s">
        <v>809</v>
      </c>
      <c r="C778" t="s">
        <v>1417</v>
      </c>
      <c r="D778" s="61" t="str">
        <f t="shared" si="23"/>
        <v>486881  Organization of Resident Advisors</v>
      </c>
    </row>
    <row r="779" spans="1:4" ht="12.75">
      <c r="A779" s="61">
        <v>778</v>
      </c>
      <c r="B779" s="86" t="s">
        <v>810</v>
      </c>
      <c r="C779" t="s">
        <v>1418</v>
      </c>
      <c r="D779" s="61" t="str">
        <f t="shared" si="23"/>
        <v>486882  Organization of Resident Ad-Subsidy</v>
      </c>
    </row>
    <row r="780" spans="1:4" ht="12.75">
      <c r="A780" s="61">
        <v>779</v>
      </c>
      <c r="B780" s="86" t="s">
        <v>811</v>
      </c>
      <c r="C780" t="s">
        <v>1419</v>
      </c>
      <c r="D780" s="61" t="str">
        <f t="shared" si="23"/>
        <v>486941  Outing Club</v>
      </c>
    </row>
    <row r="781" spans="1:4" ht="12.75">
      <c r="A781" s="61">
        <v>780</v>
      </c>
      <c r="B781" s="86" t="s">
        <v>812</v>
      </c>
      <c r="C781" t="s">
        <v>1420</v>
      </c>
      <c r="D781" s="61" t="str">
        <f t="shared" si="23"/>
        <v>486942  Outing Club-Subsidy</v>
      </c>
    </row>
    <row r="782" spans="1:4" ht="12.75">
      <c r="A782" s="61">
        <v>781</v>
      </c>
      <c r="B782" s="86" t="s">
        <v>813</v>
      </c>
      <c r="C782" t="s">
        <v>1421</v>
      </c>
      <c r="D782" s="61" t="str">
        <f t="shared" si="23"/>
        <v>487001  Peer Advisors</v>
      </c>
    </row>
    <row r="783" spans="1:4" ht="12.75">
      <c r="A783" s="61">
        <v>782</v>
      </c>
      <c r="B783" s="86" t="s">
        <v>814</v>
      </c>
      <c r="C783" t="s">
        <v>1422</v>
      </c>
      <c r="D783" s="61" t="str">
        <f t="shared" si="23"/>
        <v>487002  Peer Advisors-Subsidy</v>
      </c>
    </row>
    <row r="784" spans="1:4" ht="12.75">
      <c r="A784" s="61">
        <v>783</v>
      </c>
      <c r="B784" s="86" t="s">
        <v>815</v>
      </c>
      <c r="C784" t="s">
        <v>1423</v>
      </c>
      <c r="D784" s="61" t="str">
        <f t="shared" si="23"/>
        <v>487061  Pershing Rifles</v>
      </c>
    </row>
    <row r="785" spans="1:4" ht="12.75">
      <c r="A785" s="61">
        <v>784</v>
      </c>
      <c r="B785" s="86" t="s">
        <v>816</v>
      </c>
      <c r="C785" t="s">
        <v>1424</v>
      </c>
      <c r="D785" s="61" t="str">
        <f t="shared" si="23"/>
        <v>487062  Pershing Rifles-Subsidy</v>
      </c>
    </row>
    <row r="786" spans="1:4" ht="12.75">
      <c r="A786" s="61">
        <v>785</v>
      </c>
      <c r="B786" s="86" t="s">
        <v>817</v>
      </c>
      <c r="C786" t="s">
        <v>1425</v>
      </c>
      <c r="D786" s="61" t="str">
        <f t="shared" si="23"/>
        <v>487121  Phi Alpha Chi</v>
      </c>
    </row>
    <row r="787" spans="1:4" ht="12.75">
      <c r="A787" s="61">
        <v>786</v>
      </c>
      <c r="B787" s="86" t="s">
        <v>818</v>
      </c>
      <c r="C787" t="s">
        <v>1426</v>
      </c>
      <c r="D787" s="61" t="str">
        <f t="shared" si="23"/>
        <v>487122  Phi Alpha Chi-Subsidy</v>
      </c>
    </row>
    <row r="788" spans="1:4" ht="12.75">
      <c r="A788" s="61">
        <v>787</v>
      </c>
      <c r="B788" s="86" t="s">
        <v>819</v>
      </c>
      <c r="C788" t="s">
        <v>1427</v>
      </c>
      <c r="D788" s="61" t="str">
        <f t="shared" si="23"/>
        <v>487181  Phi Alpha Delta (Pre-Law)</v>
      </c>
    </row>
    <row r="789" spans="1:4" ht="12.75">
      <c r="A789" s="61">
        <v>788</v>
      </c>
      <c r="B789" s="86" t="s">
        <v>820</v>
      </c>
      <c r="C789" t="s">
        <v>1428</v>
      </c>
      <c r="D789" s="61" t="str">
        <f t="shared" si="23"/>
        <v>487182  Phi Alpha Delta (Pre-Law)-Subsidy</v>
      </c>
    </row>
    <row r="790" spans="1:4" ht="12.75">
      <c r="A790" s="61">
        <v>789</v>
      </c>
      <c r="B790" s="86" t="s">
        <v>821</v>
      </c>
      <c r="C790" t="s">
        <v>1429</v>
      </c>
      <c r="D790" s="61" t="str">
        <f t="shared" si="23"/>
        <v>487241  Phi Alpha Theta (History)</v>
      </c>
    </row>
    <row r="791" spans="1:4" ht="12.75">
      <c r="A791" s="61">
        <v>790</v>
      </c>
      <c r="B791" s="86" t="s">
        <v>822</v>
      </c>
      <c r="C791" t="s">
        <v>1430</v>
      </c>
      <c r="D791" s="61" t="str">
        <f t="shared" si="23"/>
        <v>487242  Phi Alpha Theta (History)-Subsidy</v>
      </c>
    </row>
    <row r="792" spans="1:4" ht="12.75">
      <c r="A792" s="61">
        <v>791</v>
      </c>
      <c r="B792" s="86" t="s">
        <v>823</v>
      </c>
      <c r="C792" t="s">
        <v>1431</v>
      </c>
      <c r="D792" s="61" t="str">
        <f t="shared" si="23"/>
        <v>487301  Phi Eta Sigma</v>
      </c>
    </row>
    <row r="793" spans="1:4" ht="12.75">
      <c r="A793" s="61">
        <v>792</v>
      </c>
      <c r="B793" s="86" t="s">
        <v>824</v>
      </c>
      <c r="C793" t="s">
        <v>1432</v>
      </c>
      <c r="D793" s="61" t="str">
        <f t="shared" si="23"/>
        <v>487302  Phi Eta Sigma-Subsidy</v>
      </c>
    </row>
    <row r="794" spans="1:4" ht="12.75">
      <c r="A794" s="61">
        <v>793</v>
      </c>
      <c r="B794" s="86" t="s">
        <v>825</v>
      </c>
      <c r="C794" t="s">
        <v>1433</v>
      </c>
      <c r="D794" s="61" t="str">
        <f t="shared" si="23"/>
        <v>487361  Phi Kappa Tau</v>
      </c>
    </row>
    <row r="795" spans="1:4" ht="12.75">
      <c r="A795" s="61">
        <v>794</v>
      </c>
      <c r="B795" s="86" t="s">
        <v>826</v>
      </c>
      <c r="C795" t="s">
        <v>1434</v>
      </c>
      <c r="D795" s="61" t="str">
        <f t="shared" si="23"/>
        <v>487362  Phi Kappa Tau-Subsidy</v>
      </c>
    </row>
    <row r="796" spans="1:4" ht="12.75">
      <c r="A796" s="61">
        <v>795</v>
      </c>
      <c r="B796" s="86" t="s">
        <v>827</v>
      </c>
      <c r="C796" t="s">
        <v>1499</v>
      </c>
      <c r="D796" s="61" t="str">
        <f t="shared" si="23"/>
        <v>487421  Phi Theta Mu</v>
      </c>
    </row>
    <row r="797" spans="1:4" ht="12.75">
      <c r="A797" s="61">
        <v>796</v>
      </c>
      <c r="B797" s="86" t="s">
        <v>828</v>
      </c>
      <c r="C797" t="s">
        <v>1500</v>
      </c>
      <c r="D797" s="61" t="str">
        <f t="shared" si="23"/>
        <v>487422  Phi Theta Mu-Subsidy</v>
      </c>
    </row>
    <row r="798" spans="1:4" ht="12.75">
      <c r="A798" s="61">
        <v>797</v>
      </c>
      <c r="B798" s="86" t="s">
        <v>829</v>
      </c>
      <c r="C798" t="s">
        <v>1501</v>
      </c>
      <c r="D798" s="61" t="str">
        <f t="shared" si="23"/>
        <v>487481  Pi Delta Phi (French Honor Society)</v>
      </c>
    </row>
    <row r="799" spans="1:4" ht="12.75">
      <c r="A799" s="61">
        <v>798</v>
      </c>
      <c r="B799" s="86" t="s">
        <v>830</v>
      </c>
      <c r="C799" t="s">
        <v>1502</v>
      </c>
      <c r="D799" s="61" t="str">
        <f t="shared" si="23"/>
        <v>487482  Pi Delta Phi (French Honor -Subsidy</v>
      </c>
    </row>
    <row r="800" spans="1:4" ht="12.75">
      <c r="A800" s="61">
        <v>799</v>
      </c>
      <c r="B800" s="86" t="s">
        <v>831</v>
      </c>
      <c r="C800" t="s">
        <v>1503</v>
      </c>
      <c r="D800" s="61" t="str">
        <f t="shared" si="23"/>
        <v>487541  Pi Mu Epsilon (Mathematics)</v>
      </c>
    </row>
    <row r="801" spans="1:4" ht="12.75">
      <c r="A801" s="61">
        <v>800</v>
      </c>
      <c r="B801" s="86" t="s">
        <v>832</v>
      </c>
      <c r="C801" t="s">
        <v>1504</v>
      </c>
      <c r="D801" s="61" t="str">
        <f t="shared" si="23"/>
        <v>487542  Pi Mu Epsilon (Mathematics)-Subsidy</v>
      </c>
    </row>
    <row r="802" spans="1:4" ht="12.75">
      <c r="A802" s="61">
        <v>801</v>
      </c>
      <c r="B802" s="86" t="s">
        <v>833</v>
      </c>
      <c r="C802" t="s">
        <v>1505</v>
      </c>
      <c r="D802" s="61" t="str">
        <f t="shared" si="23"/>
        <v>487601  Pi Sigma Alpha (Pol Sci Honor Soc)</v>
      </c>
    </row>
    <row r="803" spans="1:4" ht="12.75">
      <c r="A803" s="61">
        <v>802</v>
      </c>
      <c r="B803" s="86" t="s">
        <v>834</v>
      </c>
      <c r="C803" t="s">
        <v>1506</v>
      </c>
      <c r="D803" s="61" t="str">
        <f t="shared" si="23"/>
        <v>487602  Pi Sigma Alpha (Pol Sci Hon-Subsidy</v>
      </c>
    </row>
    <row r="804" spans="1:4" ht="12.75">
      <c r="A804" s="61">
        <v>803</v>
      </c>
      <c r="B804" s="86" t="s">
        <v>835</v>
      </c>
      <c r="C804" t="s">
        <v>1507</v>
      </c>
      <c r="D804" s="61" t="str">
        <f t="shared" si="23"/>
        <v>487661  Political Science Club</v>
      </c>
    </row>
    <row r="805" spans="1:4" ht="12.75">
      <c r="A805" s="61">
        <v>804</v>
      </c>
      <c r="B805" s="86" t="s">
        <v>836</v>
      </c>
      <c r="C805" t="s">
        <v>1508</v>
      </c>
      <c r="D805" s="61" t="str">
        <f t="shared" si="23"/>
        <v>487662  Political Science Club-Subsidy</v>
      </c>
    </row>
    <row r="806" spans="1:4" ht="12.75">
      <c r="A806" s="61">
        <v>805</v>
      </c>
      <c r="B806" s="86" t="s">
        <v>837</v>
      </c>
      <c r="C806" t="s">
        <v>1509</v>
      </c>
      <c r="D806" s="61" t="str">
        <f t="shared" si="23"/>
        <v>487721  Project Gold</v>
      </c>
    </row>
    <row r="807" spans="1:4" ht="12.75">
      <c r="A807" s="61">
        <v>806</v>
      </c>
      <c r="B807" s="86" t="s">
        <v>838</v>
      </c>
      <c r="C807" t="s">
        <v>1510</v>
      </c>
      <c r="D807" s="61" t="str">
        <f t="shared" si="23"/>
        <v>487722  Project Gold-Subsidy</v>
      </c>
    </row>
    <row r="808" spans="1:4" ht="12.75">
      <c r="A808" s="61">
        <v>807</v>
      </c>
      <c r="B808" s="86" t="s">
        <v>839</v>
      </c>
      <c r="C808" t="s">
        <v>1511</v>
      </c>
      <c r="D808" s="61" t="str">
        <f t="shared" si="23"/>
        <v>487781  Project Hope</v>
      </c>
    </row>
    <row r="809" spans="1:4" ht="12.75">
      <c r="A809" s="61">
        <v>808</v>
      </c>
      <c r="B809" s="86" t="s">
        <v>840</v>
      </c>
      <c r="C809" t="s">
        <v>1512</v>
      </c>
      <c r="D809" s="61" t="str">
        <f t="shared" si="23"/>
        <v>487782  Project Hope-Subsidy</v>
      </c>
    </row>
    <row r="810" spans="1:4" ht="12.75">
      <c r="A810" s="61">
        <v>809</v>
      </c>
      <c r="B810" s="86" t="s">
        <v>841</v>
      </c>
      <c r="C810" t="s">
        <v>1513</v>
      </c>
      <c r="D810" s="61" t="str">
        <f t="shared" si="23"/>
        <v>487841  Psychology Club/Psi Chi</v>
      </c>
    </row>
    <row r="811" spans="1:4" ht="12.75">
      <c r="A811" s="61">
        <v>810</v>
      </c>
      <c r="B811" s="86" t="s">
        <v>842</v>
      </c>
      <c r="C811" t="s">
        <v>1514</v>
      </c>
      <c r="D811" s="61" t="str">
        <f t="shared" si="23"/>
        <v>487842  Psychology Club/Psi Chi-Subsidy</v>
      </c>
    </row>
    <row r="812" spans="1:4" ht="12.75">
      <c r="A812" s="61">
        <v>811</v>
      </c>
      <c r="B812" s="86" t="s">
        <v>843</v>
      </c>
      <c r="C812" t="s">
        <v>1515</v>
      </c>
      <c r="D812" s="61" t="str">
        <f t="shared" si="23"/>
        <v>487901  Public Relat Soc of America</v>
      </c>
    </row>
    <row r="813" spans="1:4" ht="12.75">
      <c r="A813" s="61">
        <v>812</v>
      </c>
      <c r="B813" s="86" t="s">
        <v>844</v>
      </c>
      <c r="C813" t="s">
        <v>1516</v>
      </c>
      <c r="D813" s="61" t="str">
        <f t="shared" si="23"/>
        <v>487902  Public Relat Soc of America-Subsidy</v>
      </c>
    </row>
    <row r="814" spans="1:4" ht="12.75">
      <c r="A814" s="61">
        <v>813</v>
      </c>
      <c r="B814" s="86" t="s">
        <v>845</v>
      </c>
      <c r="C814" t="s">
        <v>1517</v>
      </c>
      <c r="D814" s="61" t="str">
        <f t="shared" si="23"/>
        <v>487961  Ranger Team</v>
      </c>
    </row>
    <row r="815" spans="1:4" ht="12.75">
      <c r="A815" s="61">
        <v>814</v>
      </c>
      <c r="B815" s="86" t="s">
        <v>846</v>
      </c>
      <c r="C815" t="s">
        <v>1518</v>
      </c>
      <c r="D815" s="61" t="str">
        <f t="shared" si="23"/>
        <v>487962  Ranger Team-Subsidy</v>
      </c>
    </row>
    <row r="816" spans="1:4" ht="12.75">
      <c r="A816" s="61">
        <v>815</v>
      </c>
      <c r="B816" s="86" t="s">
        <v>847</v>
      </c>
      <c r="C816" t="s">
        <v>1519</v>
      </c>
      <c r="D816" s="61" t="str">
        <f t="shared" si="23"/>
        <v>488021  Remote Control Racing</v>
      </c>
    </row>
    <row r="817" spans="1:4" ht="12.75">
      <c r="A817" s="61">
        <v>816</v>
      </c>
      <c r="B817" s="86" t="s">
        <v>848</v>
      </c>
      <c r="C817" t="s">
        <v>1520</v>
      </c>
      <c r="D817" s="61" t="str">
        <f t="shared" si="23"/>
        <v>488022  Remote Control Racing-Subsidy</v>
      </c>
    </row>
    <row r="818" spans="1:4" ht="12.75">
      <c r="A818" s="61">
        <v>817</v>
      </c>
      <c r="B818" s="86" t="s">
        <v>849</v>
      </c>
      <c r="C818" t="s">
        <v>1521</v>
      </c>
      <c r="D818" s="61" t="str">
        <f t="shared" si="23"/>
        <v>488081  Residence Hall Association</v>
      </c>
    </row>
    <row r="819" spans="1:4" ht="12.75">
      <c r="A819" s="61">
        <v>818</v>
      </c>
      <c r="B819" s="86" t="s">
        <v>850</v>
      </c>
      <c r="C819" t="s">
        <v>1522</v>
      </c>
      <c r="D819" s="61" t="str">
        <f t="shared" si="23"/>
        <v>488082  Residence Hall Association-Subsidy</v>
      </c>
    </row>
    <row r="820" spans="1:4" ht="12.75">
      <c r="A820" s="61">
        <v>819</v>
      </c>
      <c r="B820" s="86" t="s">
        <v>851</v>
      </c>
      <c r="C820" t="s">
        <v>1523</v>
      </c>
      <c r="D820" s="61" t="str">
        <f aca="true" t="shared" si="24" ref="D820:D883">CONCATENATE("",B820,"  ",C820)</f>
        <v>488141  Right to Life Club</v>
      </c>
    </row>
    <row r="821" spans="1:4" ht="12.75">
      <c r="A821" s="61">
        <v>820</v>
      </c>
      <c r="B821" s="86" t="s">
        <v>852</v>
      </c>
      <c r="C821" t="s">
        <v>1524</v>
      </c>
      <c r="D821" s="61" t="str">
        <f t="shared" si="24"/>
        <v>488142  Right to Life Club-Subsidy</v>
      </c>
    </row>
    <row r="822" spans="1:4" ht="12.75">
      <c r="A822" s="61">
        <v>821</v>
      </c>
      <c r="B822" s="86" t="s">
        <v>853</v>
      </c>
      <c r="C822" t="s">
        <v>1525</v>
      </c>
      <c r="D822" s="61" t="str">
        <f t="shared" si="24"/>
        <v>488201  Roller Hockey Club</v>
      </c>
    </row>
    <row r="823" spans="1:4" ht="12.75">
      <c r="A823" s="61">
        <v>822</v>
      </c>
      <c r="B823" s="86" t="s">
        <v>854</v>
      </c>
      <c r="C823" t="s">
        <v>1526</v>
      </c>
      <c r="D823" s="61" t="str">
        <f t="shared" si="24"/>
        <v>488202  Roller Hockey Club-Subsidy</v>
      </c>
    </row>
    <row r="824" spans="1:4" ht="12.75">
      <c r="A824" s="61">
        <v>823</v>
      </c>
      <c r="B824" s="86" t="s">
        <v>855</v>
      </c>
      <c r="C824" t="s">
        <v>1527</v>
      </c>
      <c r="D824" s="61" t="str">
        <f t="shared" si="24"/>
        <v>488261  Rugby (Women's)</v>
      </c>
    </row>
    <row r="825" spans="1:4" ht="12.75">
      <c r="A825" s="61">
        <v>824</v>
      </c>
      <c r="B825" s="86" t="s">
        <v>856</v>
      </c>
      <c r="C825" t="s">
        <v>1528</v>
      </c>
      <c r="D825" s="61" t="str">
        <f t="shared" si="24"/>
        <v>488262  Rugby (Women's)-Subsidy</v>
      </c>
    </row>
    <row r="826" spans="1:4" ht="12.75">
      <c r="A826" s="61">
        <v>825</v>
      </c>
      <c r="B826" s="86" t="s">
        <v>857</v>
      </c>
      <c r="C826" t="s">
        <v>1529</v>
      </c>
      <c r="D826" s="61" t="str">
        <f t="shared" si="24"/>
        <v>488321  Rugby Club (Men's)</v>
      </c>
    </row>
    <row r="827" spans="1:4" ht="12.75">
      <c r="A827" s="61">
        <v>826</v>
      </c>
      <c r="B827" s="86" t="s">
        <v>858</v>
      </c>
      <c r="C827" t="s">
        <v>1530</v>
      </c>
      <c r="D827" s="61" t="str">
        <f t="shared" si="24"/>
        <v>488322  Rugby Club (Men's)-Subsidy</v>
      </c>
    </row>
    <row r="828" spans="1:4" ht="12.75">
      <c r="A828" s="61">
        <v>827</v>
      </c>
      <c r="B828" s="86" t="s">
        <v>859</v>
      </c>
      <c r="C828" t="s">
        <v>1531</v>
      </c>
      <c r="D828" s="61" t="str">
        <f t="shared" si="24"/>
        <v>488381  Sailing Team</v>
      </c>
    </row>
    <row r="829" spans="1:4" ht="12.75">
      <c r="A829" s="61">
        <v>828</v>
      </c>
      <c r="B829" s="86" t="s">
        <v>860</v>
      </c>
      <c r="C829" t="s">
        <v>1532</v>
      </c>
      <c r="D829" s="61" t="str">
        <f t="shared" si="24"/>
        <v>488382  Sailing Team-Subsidy</v>
      </c>
    </row>
    <row r="830" spans="1:4" ht="12.75">
      <c r="A830" s="61">
        <v>829</v>
      </c>
      <c r="B830" s="86" t="s">
        <v>861</v>
      </c>
      <c r="C830" t="s">
        <v>1533</v>
      </c>
      <c r="D830" s="61" t="str">
        <f t="shared" si="24"/>
        <v>488441  Sigma Alpha Epsilon</v>
      </c>
    </row>
    <row r="831" spans="1:4" ht="12.75">
      <c r="A831" s="61">
        <v>830</v>
      </c>
      <c r="B831" s="86" t="s">
        <v>862</v>
      </c>
      <c r="C831" t="s">
        <v>1534</v>
      </c>
      <c r="D831" s="61" t="str">
        <f t="shared" si="24"/>
        <v>488442  Sigma Alpha Epsilon-Subsidy</v>
      </c>
    </row>
    <row r="832" spans="1:4" ht="12.75">
      <c r="A832" s="61">
        <v>831</v>
      </c>
      <c r="B832" s="86" t="s">
        <v>863</v>
      </c>
      <c r="C832" t="s">
        <v>1535</v>
      </c>
      <c r="D832" s="61" t="str">
        <f t="shared" si="24"/>
        <v>488501  Sigma Delta Kappa</v>
      </c>
    </row>
    <row r="833" spans="1:4" ht="12.75">
      <c r="A833" s="61">
        <v>832</v>
      </c>
      <c r="B833" s="86" t="s">
        <v>864</v>
      </c>
      <c r="C833" t="s">
        <v>1536</v>
      </c>
      <c r="D833" s="61" t="str">
        <f t="shared" si="24"/>
        <v>488502  Sigma Delta Kappa-Subsidy</v>
      </c>
    </row>
    <row r="834" spans="1:4" ht="12.75">
      <c r="A834" s="61">
        <v>833</v>
      </c>
      <c r="B834" s="86" t="s">
        <v>865</v>
      </c>
      <c r="C834" t="s">
        <v>1537</v>
      </c>
      <c r="D834" s="61" t="str">
        <f t="shared" si="24"/>
        <v>488561  Sigma Delta Pi (Spanish Honor Soc)</v>
      </c>
    </row>
    <row r="835" spans="1:4" ht="12.75">
      <c r="A835" s="61">
        <v>834</v>
      </c>
      <c r="B835" s="86" t="s">
        <v>866</v>
      </c>
      <c r="C835" t="s">
        <v>1538</v>
      </c>
      <c r="D835" s="61" t="str">
        <f t="shared" si="24"/>
        <v>488562  Sigma Delta Pi (Spanish Hon-Subsidy</v>
      </c>
    </row>
    <row r="836" spans="1:4" ht="12.75">
      <c r="A836" s="61">
        <v>835</v>
      </c>
      <c r="B836" s="86" t="s">
        <v>867</v>
      </c>
      <c r="C836" t="s">
        <v>1539</v>
      </c>
      <c r="D836" s="61" t="str">
        <f t="shared" si="24"/>
        <v>488621  Sigma Phi Epsilon</v>
      </c>
    </row>
    <row r="837" spans="1:4" ht="12.75">
      <c r="A837" s="61">
        <v>836</v>
      </c>
      <c r="B837" s="86" t="s">
        <v>868</v>
      </c>
      <c r="C837" t="s">
        <v>1540</v>
      </c>
      <c r="D837" s="61" t="str">
        <f t="shared" si="24"/>
        <v>488622  Sigma Phi Epsilon-Subsidy</v>
      </c>
    </row>
    <row r="838" spans="1:4" ht="12.75">
      <c r="A838" s="61">
        <v>837</v>
      </c>
      <c r="B838" s="86" t="s">
        <v>869</v>
      </c>
      <c r="C838" t="s">
        <v>1541</v>
      </c>
      <c r="D838" s="61" t="str">
        <f t="shared" si="24"/>
        <v>488681  Sigma Pi Sigma (Physics)</v>
      </c>
    </row>
    <row r="839" spans="1:4" ht="12.75">
      <c r="A839" s="61">
        <v>838</v>
      </c>
      <c r="B839" s="86" t="s">
        <v>870</v>
      </c>
      <c r="C839" t="s">
        <v>1542</v>
      </c>
      <c r="D839" s="61" t="str">
        <f t="shared" si="24"/>
        <v>488682  Sigma Pi Sigma (Physics)-Subsidy</v>
      </c>
    </row>
    <row r="840" spans="1:4" ht="12.75">
      <c r="A840" s="61">
        <v>839</v>
      </c>
      <c r="B840" s="86" t="s">
        <v>871</v>
      </c>
      <c r="C840" t="s">
        <v>1543</v>
      </c>
      <c r="D840" s="61" t="str">
        <f t="shared" si="24"/>
        <v>488741  Ski Team</v>
      </c>
    </row>
    <row r="841" spans="1:4" ht="12.75">
      <c r="A841" s="61">
        <v>840</v>
      </c>
      <c r="B841" s="86" t="s">
        <v>872</v>
      </c>
      <c r="C841" t="s">
        <v>1548</v>
      </c>
      <c r="D841" s="61" t="str">
        <f t="shared" si="24"/>
        <v>488742  Ski Team-Subsidy</v>
      </c>
    </row>
    <row r="842" spans="1:4" ht="12.75">
      <c r="A842" s="61">
        <v>841</v>
      </c>
      <c r="B842" s="86" t="s">
        <v>873</v>
      </c>
      <c r="C842" t="s">
        <v>1549</v>
      </c>
      <c r="D842" s="61" t="str">
        <f t="shared" si="24"/>
        <v>488801  Soccer Club</v>
      </c>
    </row>
    <row r="843" spans="1:4" ht="12.75">
      <c r="A843" s="61">
        <v>842</v>
      </c>
      <c r="B843" s="86" t="s">
        <v>874</v>
      </c>
      <c r="C843" t="s">
        <v>1550</v>
      </c>
      <c r="D843" s="61" t="str">
        <f t="shared" si="24"/>
        <v>488802  Soccer Club-Subsidy</v>
      </c>
    </row>
    <row r="844" spans="1:4" ht="12.75">
      <c r="A844" s="61">
        <v>843</v>
      </c>
      <c r="B844" s="86" t="s">
        <v>875</v>
      </c>
      <c r="C844" t="s">
        <v>1551</v>
      </c>
      <c r="D844" s="61" t="str">
        <f t="shared" si="24"/>
        <v>488861  Society of Professional Journalists</v>
      </c>
    </row>
    <row r="845" spans="1:4" ht="12.75">
      <c r="A845" s="61">
        <v>844</v>
      </c>
      <c r="B845" s="86" t="s">
        <v>876</v>
      </c>
      <c r="C845" t="s">
        <v>1552</v>
      </c>
      <c r="D845" s="61" t="str">
        <f t="shared" si="24"/>
        <v>488862  Society of Professional Jou-Subsidy</v>
      </c>
    </row>
    <row r="846" spans="1:4" ht="12.75">
      <c r="A846" s="61">
        <v>845</v>
      </c>
      <c r="B846" s="86" t="s">
        <v>877</v>
      </c>
      <c r="C846" t="s">
        <v>1553</v>
      </c>
      <c r="D846" s="61" t="str">
        <f t="shared" si="24"/>
        <v>488921  Society-Human Resources</v>
      </c>
    </row>
    <row r="847" spans="1:4" ht="12.75">
      <c r="A847" s="61">
        <v>846</v>
      </c>
      <c r="B847" s="86" t="s">
        <v>878</v>
      </c>
      <c r="C847" t="s">
        <v>1554</v>
      </c>
      <c r="D847" s="61" t="str">
        <f t="shared" si="24"/>
        <v>488922  Society-Human Resources-Subsidy</v>
      </c>
    </row>
    <row r="848" spans="1:4" ht="12.75">
      <c r="A848" s="61">
        <v>847</v>
      </c>
      <c r="B848" s="86" t="s">
        <v>879</v>
      </c>
      <c r="C848" t="s">
        <v>1555</v>
      </c>
      <c r="D848" s="61" t="str">
        <f t="shared" si="24"/>
        <v>488981  Sociology Association</v>
      </c>
    </row>
    <row r="849" spans="1:4" ht="12.75">
      <c r="A849" s="61">
        <v>848</v>
      </c>
      <c r="B849" s="86" t="s">
        <v>880</v>
      </c>
      <c r="C849" t="s">
        <v>1556</v>
      </c>
      <c r="D849" s="61" t="str">
        <f t="shared" si="24"/>
        <v>488982  Sociology Association-Subsidy</v>
      </c>
    </row>
    <row r="850" spans="1:4" ht="12.75">
      <c r="A850" s="61">
        <v>849</v>
      </c>
      <c r="B850" s="86" t="s">
        <v>881</v>
      </c>
      <c r="C850" t="s">
        <v>1557</v>
      </c>
      <c r="D850" s="61" t="str">
        <f t="shared" si="24"/>
        <v>489041  STELLAR</v>
      </c>
    </row>
    <row r="851" spans="1:4" ht="12.75">
      <c r="A851" s="61">
        <v>850</v>
      </c>
      <c r="B851" s="86" t="s">
        <v>882</v>
      </c>
      <c r="C851" t="s">
        <v>1558</v>
      </c>
      <c r="D851" s="61" t="str">
        <f t="shared" si="24"/>
        <v>489042  STELLAR-Subsidy</v>
      </c>
    </row>
    <row r="852" spans="1:4" ht="12.75">
      <c r="A852" s="61">
        <v>851</v>
      </c>
      <c r="B852" s="86" t="s">
        <v>883</v>
      </c>
      <c r="C852" t="s">
        <v>1559</v>
      </c>
      <c r="D852" s="61" t="str">
        <f t="shared" si="24"/>
        <v>489101  Strength and Conditioning Club</v>
      </c>
    </row>
    <row r="853" spans="1:4" ht="12.75">
      <c r="A853" s="61">
        <v>852</v>
      </c>
      <c r="B853" s="86" t="s">
        <v>884</v>
      </c>
      <c r="C853" t="s">
        <v>1560</v>
      </c>
      <c r="D853" s="61" t="str">
        <f t="shared" si="24"/>
        <v>489102  Strength and Conditioning C-Subsidy</v>
      </c>
    </row>
    <row r="854" spans="1:4" ht="12.75">
      <c r="A854" s="61">
        <v>853</v>
      </c>
      <c r="B854" s="86" t="s">
        <v>885</v>
      </c>
      <c r="C854" t="s">
        <v>1561</v>
      </c>
      <c r="D854" s="61" t="str">
        <f t="shared" si="24"/>
        <v>489161  Student Advocates for Environment</v>
      </c>
    </row>
    <row r="855" spans="1:4" ht="12.75">
      <c r="A855" s="61">
        <v>854</v>
      </c>
      <c r="B855" s="86" t="s">
        <v>886</v>
      </c>
      <c r="C855" t="s">
        <v>1562</v>
      </c>
      <c r="D855" s="61" t="str">
        <f t="shared" si="24"/>
        <v>489162  Student Advocates for Envir-Subsidy</v>
      </c>
    </row>
    <row r="856" spans="1:4" ht="12.75">
      <c r="A856" s="61">
        <v>855</v>
      </c>
      <c r="B856" s="86" t="s">
        <v>887</v>
      </c>
      <c r="C856" t="s">
        <v>1563</v>
      </c>
      <c r="D856" s="61" t="str">
        <f t="shared" si="24"/>
        <v>489221  Student Business Advisory Council</v>
      </c>
    </row>
    <row r="857" spans="1:4" ht="12.75">
      <c r="A857" s="61">
        <v>856</v>
      </c>
      <c r="B857" s="86" t="s">
        <v>888</v>
      </c>
      <c r="C857" t="s">
        <v>1564</v>
      </c>
      <c r="D857" s="61" t="str">
        <f t="shared" si="24"/>
        <v>489222  Student Business Advisory C-Subsidy</v>
      </c>
    </row>
    <row r="858" spans="1:4" ht="12.75">
      <c r="A858" s="61">
        <v>857</v>
      </c>
      <c r="B858" s="86" t="s">
        <v>889</v>
      </c>
      <c r="C858" t="s">
        <v>1565</v>
      </c>
      <c r="D858" s="61" t="str">
        <f t="shared" si="24"/>
        <v>489281  Student Education Association</v>
      </c>
    </row>
    <row r="859" spans="1:4" ht="12.75">
      <c r="A859" s="61">
        <v>858</v>
      </c>
      <c r="B859" s="86" t="s">
        <v>890</v>
      </c>
      <c r="C859" t="s">
        <v>1566</v>
      </c>
      <c r="D859" s="61" t="str">
        <f t="shared" si="24"/>
        <v>489282  Student Education Associati-Subsidy</v>
      </c>
    </row>
    <row r="860" spans="1:4" ht="12.75">
      <c r="A860" s="61">
        <v>859</v>
      </c>
      <c r="B860" s="86" t="s">
        <v>891</v>
      </c>
      <c r="C860" t="s">
        <v>1567</v>
      </c>
      <c r="D860" s="61" t="str">
        <f t="shared" si="24"/>
        <v>489341  Students in Free Enterprise (SIFE)</v>
      </c>
    </row>
    <row r="861" spans="1:4" ht="12.75">
      <c r="A861" s="61">
        <v>860</v>
      </c>
      <c r="B861" s="86" t="s">
        <v>892</v>
      </c>
      <c r="C861" t="s">
        <v>1568</v>
      </c>
      <c r="D861" s="61" t="str">
        <f t="shared" si="24"/>
        <v>489342  Students in Free Enterprise-Subsidy</v>
      </c>
    </row>
    <row r="862" spans="1:4" ht="12.75">
      <c r="A862" s="61">
        <v>861</v>
      </c>
      <c r="B862" s="86" t="s">
        <v>893</v>
      </c>
      <c r="C862" t="s">
        <v>1569</v>
      </c>
      <c r="D862" s="61" t="str">
        <f t="shared" si="24"/>
        <v>489401  Ultimate Frisbee Team</v>
      </c>
    </row>
    <row r="863" spans="1:4" ht="12.75">
      <c r="A863" s="61">
        <v>862</v>
      </c>
      <c r="B863" s="86" t="s">
        <v>894</v>
      </c>
      <c r="C863" t="s">
        <v>1570</v>
      </c>
      <c r="D863" s="61" t="str">
        <f t="shared" si="24"/>
        <v>489402  Ultimate Frisbee Team-Subsidy</v>
      </c>
    </row>
    <row r="864" spans="1:4" ht="12.75">
      <c r="A864" s="61">
        <v>863</v>
      </c>
      <c r="B864" s="86" t="s">
        <v>895</v>
      </c>
      <c r="C864" t="s">
        <v>1571</v>
      </c>
      <c r="D864" s="61" t="str">
        <f t="shared" si="24"/>
        <v>489461  Volleyball Club-Men's</v>
      </c>
    </row>
    <row r="865" spans="1:4" ht="12.75">
      <c r="A865" s="61">
        <v>864</v>
      </c>
      <c r="B865" s="86" t="s">
        <v>896</v>
      </c>
      <c r="C865" t="s">
        <v>1572</v>
      </c>
      <c r="D865" s="61" t="str">
        <f t="shared" si="24"/>
        <v>489462  Volleyball Club-Men's-Subsidy</v>
      </c>
    </row>
    <row r="866" spans="1:4" ht="12.75">
      <c r="A866" s="61">
        <v>865</v>
      </c>
      <c r="B866" s="86" t="s">
        <v>897</v>
      </c>
      <c r="C866" t="s">
        <v>1573</v>
      </c>
      <c r="D866" s="61" t="str">
        <f t="shared" si="24"/>
        <v>489521  Volleyball Club-Women's</v>
      </c>
    </row>
    <row r="867" spans="1:4" ht="12.75">
      <c r="A867" s="61">
        <v>866</v>
      </c>
      <c r="B867" s="86" t="s">
        <v>898</v>
      </c>
      <c r="C867" t="s">
        <v>1574</v>
      </c>
      <c r="D867" s="61" t="str">
        <f t="shared" si="24"/>
        <v>489522  Volleyball Club-Women's-Subsidy</v>
      </c>
    </row>
    <row r="868" spans="1:4" ht="12.75">
      <c r="A868" s="61">
        <v>867</v>
      </c>
      <c r="B868" s="86" t="s">
        <v>899</v>
      </c>
      <c r="C868" t="s">
        <v>1575</v>
      </c>
      <c r="D868" s="61" t="str">
        <f t="shared" si="24"/>
        <v>499100  Student Affairs-General Admin</v>
      </c>
    </row>
    <row r="869" spans="1:4" ht="12.75">
      <c r="A869" s="61">
        <v>868</v>
      </c>
      <c r="B869" s="86" t="s">
        <v>900</v>
      </c>
      <c r="C869" t="s">
        <v>1576</v>
      </c>
      <c r="D869" s="61" t="str">
        <f t="shared" si="24"/>
        <v>499300  Student Affairs-IT Services</v>
      </c>
    </row>
    <row r="870" spans="1:4" ht="12.75">
      <c r="A870" s="61">
        <v>869</v>
      </c>
      <c r="B870" s="86" t="s">
        <v>901</v>
      </c>
      <c r="C870" t="s">
        <v>1577</v>
      </c>
      <c r="D870" s="61" t="str">
        <f t="shared" si="24"/>
        <v>499500  Student Affairs-Depreciation</v>
      </c>
    </row>
    <row r="871" spans="1:4" ht="12.75">
      <c r="A871" s="61">
        <v>870</v>
      </c>
      <c r="B871" s="86" t="s">
        <v>902</v>
      </c>
      <c r="C871" t="s">
        <v>1578</v>
      </c>
      <c r="D871" s="61" t="str">
        <f t="shared" si="24"/>
        <v>501100  VP for Development Office</v>
      </c>
    </row>
    <row r="872" spans="1:4" ht="12.75">
      <c r="A872" s="61">
        <v>871</v>
      </c>
      <c r="B872" s="86" t="s">
        <v>903</v>
      </c>
      <c r="C872" t="s">
        <v>1579</v>
      </c>
      <c r="D872" s="61" t="str">
        <f t="shared" si="24"/>
        <v>501101  Development-Private Sector/Bernardo</v>
      </c>
    </row>
    <row r="873" spans="1:4" ht="12.75">
      <c r="A873" s="61">
        <v>872</v>
      </c>
      <c r="B873" s="86" t="s">
        <v>904</v>
      </c>
      <c r="C873" t="s">
        <v>1580</v>
      </c>
      <c r="D873" s="61" t="str">
        <f t="shared" si="24"/>
        <v>501102  MPower to Feed-Spitalieri</v>
      </c>
    </row>
    <row r="874" spans="1:4" ht="12.75">
      <c r="A874" s="61">
        <v>873</v>
      </c>
      <c r="B874" s="86" t="s">
        <v>905</v>
      </c>
      <c r="C874" t="s">
        <v>1581</v>
      </c>
      <c r="D874" s="61" t="str">
        <f t="shared" si="24"/>
        <v>501103  MPower to Play-Spitalieri</v>
      </c>
    </row>
    <row r="875" spans="1:4" ht="12.75">
      <c r="A875" s="61">
        <v>874</v>
      </c>
      <c r="B875" s="86" t="s">
        <v>906</v>
      </c>
      <c r="C875" t="s">
        <v>1582</v>
      </c>
      <c r="D875" s="61" t="str">
        <f t="shared" si="24"/>
        <v>501104  Boys Hope/Girls Hope Operating</v>
      </c>
    </row>
    <row r="876" spans="1:4" ht="12.75">
      <c r="A876" s="61">
        <v>875</v>
      </c>
      <c r="B876" s="86" t="s">
        <v>907</v>
      </c>
      <c r="C876" t="s">
        <v>1583</v>
      </c>
      <c r="D876" s="61" t="str">
        <f t="shared" si="24"/>
        <v>501105  George Merritt Memorial Fund</v>
      </c>
    </row>
    <row r="877" spans="1:4" ht="12.75">
      <c r="A877" s="61">
        <v>876</v>
      </c>
      <c r="B877" s="86" t="s">
        <v>908</v>
      </c>
      <c r="C877" t="s">
        <v>1584</v>
      </c>
      <c r="D877" s="61" t="str">
        <f t="shared" si="24"/>
        <v>501106  Beck Memorial Fund</v>
      </c>
    </row>
    <row r="878" spans="1:4" ht="12.75">
      <c r="A878" s="61">
        <v>877</v>
      </c>
      <c r="B878" s="86" t="s">
        <v>909</v>
      </c>
      <c r="C878" t="s">
        <v>1585</v>
      </c>
      <c r="D878" s="61" t="str">
        <f t="shared" si="24"/>
        <v>501107  Columbus Scholarship Fund</v>
      </c>
    </row>
    <row r="879" spans="1:4" ht="12.75">
      <c r="A879" s="61">
        <v>878</v>
      </c>
      <c r="B879" s="86" t="s">
        <v>910</v>
      </c>
      <c r="C879" t="s">
        <v>1586</v>
      </c>
      <c r="D879" s="61" t="str">
        <f t="shared" si="24"/>
        <v>501108  Salcau Operating Scholarship</v>
      </c>
    </row>
    <row r="880" spans="1:4" ht="12.75">
      <c r="A880" s="61">
        <v>879</v>
      </c>
      <c r="B880" s="86" t="s">
        <v>911</v>
      </c>
      <c r="C880" t="s">
        <v>912</v>
      </c>
      <c r="D880" s="61" t="str">
        <f t="shared" si="24"/>
        <v>501109  Allan Skiba Scholarship</v>
      </c>
    </row>
    <row r="881" spans="1:4" ht="12.75">
      <c r="A881" s="61">
        <v>880</v>
      </c>
      <c r="B881" s="86" t="s">
        <v>913</v>
      </c>
      <c r="C881" t="s">
        <v>1587</v>
      </c>
      <c r="D881" s="61" t="str">
        <f t="shared" si="24"/>
        <v>502100  Development Services</v>
      </c>
    </row>
    <row r="882" spans="1:4" ht="12.75">
      <c r="A882" s="61">
        <v>881</v>
      </c>
      <c r="B882" s="86" t="s">
        <v>914</v>
      </c>
      <c r="C882" t="s">
        <v>1588</v>
      </c>
      <c r="D882" s="61" t="str">
        <f t="shared" si="24"/>
        <v>502200  Regional Promotions</v>
      </c>
    </row>
    <row r="883" spans="1:4" ht="12.75">
      <c r="A883" s="61">
        <v>882</v>
      </c>
      <c r="B883" s="86" t="s">
        <v>915</v>
      </c>
      <c r="C883" t="s">
        <v>1589</v>
      </c>
      <c r="D883" s="61" t="str">
        <f t="shared" si="24"/>
        <v>502300  Planned Giving</v>
      </c>
    </row>
    <row r="884" spans="1:4" ht="12.75">
      <c r="A884" s="61">
        <v>883</v>
      </c>
      <c r="B884" s="86" t="s">
        <v>916</v>
      </c>
      <c r="C884" t="s">
        <v>1590</v>
      </c>
      <c r="D884" s="61" t="str">
        <f aca="true" t="shared" si="25" ref="D884:D903">CONCATENATE("",B884,"  ",C884)</f>
        <v>502400  Chicago Development Office</v>
      </c>
    </row>
    <row r="885" spans="1:4" ht="12.75">
      <c r="A885" s="61">
        <v>884</v>
      </c>
      <c r="B885" s="86" t="s">
        <v>917</v>
      </c>
      <c r="C885" t="s">
        <v>1591</v>
      </c>
      <c r="D885" s="61" t="str">
        <f t="shared" si="25"/>
        <v>503100  Public Affairs Office</v>
      </c>
    </row>
    <row r="886" spans="1:4" ht="12.75">
      <c r="A886" s="61">
        <v>885</v>
      </c>
      <c r="B886" s="86" t="s">
        <v>918</v>
      </c>
      <c r="C886" t="s">
        <v>919</v>
      </c>
      <c r="D886" s="61" t="str">
        <f t="shared" si="25"/>
        <v>503200  John Carroll Magazine</v>
      </c>
    </row>
    <row r="887" spans="1:4" ht="12.75">
      <c r="A887" s="61">
        <v>886</v>
      </c>
      <c r="B887" s="86" t="s">
        <v>920</v>
      </c>
      <c r="C887" t="s">
        <v>1592</v>
      </c>
      <c r="D887" s="61" t="str">
        <f t="shared" si="25"/>
        <v>504100  Alumni and Parents Association</v>
      </c>
    </row>
    <row r="888" spans="1:4" ht="12.75">
      <c r="A888" s="61">
        <v>887</v>
      </c>
      <c r="B888" s="86" t="s">
        <v>921</v>
      </c>
      <c r="C888" t="s">
        <v>1593</v>
      </c>
      <c r="D888" s="61" t="str">
        <f t="shared" si="25"/>
        <v>504200  Alumni Fund</v>
      </c>
    </row>
    <row r="889" spans="1:4" ht="12.75">
      <c r="A889" s="61">
        <v>888</v>
      </c>
      <c r="B889" s="86" t="s">
        <v>922</v>
      </c>
      <c r="C889" t="s">
        <v>1594</v>
      </c>
      <c r="D889" s="61" t="str">
        <f t="shared" si="25"/>
        <v>504300  Alumni Reunion-Odd Year</v>
      </c>
    </row>
    <row r="890" spans="1:4" ht="12.75">
      <c r="A890" s="61">
        <v>889</v>
      </c>
      <c r="B890" s="86" t="s">
        <v>923</v>
      </c>
      <c r="C890" t="s">
        <v>1595</v>
      </c>
      <c r="D890" s="61" t="str">
        <f t="shared" si="25"/>
        <v>504400  Alumni Reunion-Even Year</v>
      </c>
    </row>
    <row r="891" spans="1:4" ht="12.75">
      <c r="A891" s="61">
        <v>890</v>
      </c>
      <c r="B891" s="86" t="s">
        <v>924</v>
      </c>
      <c r="C891" t="s">
        <v>1596</v>
      </c>
      <c r="D891" s="61" t="str">
        <f t="shared" si="25"/>
        <v>505100  Capital Campaign Operations</v>
      </c>
    </row>
    <row r="892" spans="1:4" ht="12.75">
      <c r="A892" s="61">
        <v>891</v>
      </c>
      <c r="B892" s="86" t="s">
        <v>925</v>
      </c>
      <c r="C892" t="s">
        <v>1597</v>
      </c>
      <c r="D892" s="61" t="str">
        <f t="shared" si="25"/>
        <v>505101  HUD Grant B01SPOH0490</v>
      </c>
    </row>
    <row r="893" spans="1:4" ht="12.75">
      <c r="A893" s="61">
        <v>892</v>
      </c>
      <c r="B893" s="86" t="s">
        <v>926</v>
      </c>
      <c r="C893" t="s">
        <v>1598</v>
      </c>
      <c r="D893" s="61" t="str">
        <f t="shared" si="25"/>
        <v>505102  DOE Grant P116Z010080</v>
      </c>
    </row>
    <row r="894" spans="1:4" ht="12.75">
      <c r="A894" s="61">
        <v>893</v>
      </c>
      <c r="B894" s="86" t="s">
        <v>927</v>
      </c>
      <c r="C894" t="s">
        <v>928</v>
      </c>
      <c r="D894" s="61" t="str">
        <f t="shared" si="25"/>
        <v>599100  Development-General Administration</v>
      </c>
    </row>
    <row r="895" spans="1:4" ht="12.75">
      <c r="A895" s="61">
        <v>894</v>
      </c>
      <c r="B895" s="86" t="s">
        <v>929</v>
      </c>
      <c r="C895" t="s">
        <v>930</v>
      </c>
      <c r="D895" s="61" t="str">
        <f t="shared" si="25"/>
        <v>599300  Development-IT Services</v>
      </c>
    </row>
    <row r="896" spans="1:4" ht="12.75">
      <c r="A896" s="61">
        <v>895</v>
      </c>
      <c r="B896" s="86" t="s">
        <v>931</v>
      </c>
      <c r="C896" t="s">
        <v>932</v>
      </c>
      <c r="D896" s="61" t="str">
        <f t="shared" si="25"/>
        <v>599500  Development-Depreciation</v>
      </c>
    </row>
    <row r="897" spans="1:4" ht="12.75">
      <c r="A897" s="61">
        <v>896</v>
      </c>
      <c r="B897" s="86" t="s">
        <v>933</v>
      </c>
      <c r="C897" t="s">
        <v>934</v>
      </c>
      <c r="D897" s="61" t="str">
        <f t="shared" si="25"/>
        <v>860200  CTSA-Catholic Theological Society</v>
      </c>
    </row>
    <row r="898" spans="1:4" ht="12.75">
      <c r="A898" s="61">
        <v>897</v>
      </c>
      <c r="B898" s="86" t="s">
        <v>935</v>
      </c>
      <c r="C898" t="s">
        <v>936</v>
      </c>
      <c r="D898" s="61" t="str">
        <f t="shared" si="25"/>
        <v>860300  Economics America</v>
      </c>
    </row>
    <row r="899" spans="1:4" ht="12.75">
      <c r="A899" s="61">
        <v>898</v>
      </c>
      <c r="B899" s="86" t="s">
        <v>937</v>
      </c>
      <c r="C899" t="s">
        <v>938</v>
      </c>
      <c r="D899" s="61" t="str">
        <f t="shared" si="25"/>
        <v>860400  Archivum Historicum Societatis Iesu</v>
      </c>
    </row>
    <row r="900" spans="1:4" ht="12.75">
      <c r="A900" s="61">
        <v>899</v>
      </c>
      <c r="B900" s="86" t="s">
        <v>939</v>
      </c>
      <c r="C900" t="s">
        <v>940</v>
      </c>
      <c r="D900" s="61" t="str">
        <f t="shared" si="25"/>
        <v>860500  American Assn University Professors</v>
      </c>
    </row>
    <row r="901" spans="1:4" ht="12.75">
      <c r="A901" s="61">
        <v>900</v>
      </c>
      <c r="B901" s="86" t="s">
        <v>664</v>
      </c>
      <c r="C901" t="s">
        <v>665</v>
      </c>
      <c r="D901" s="61" t="str">
        <f t="shared" si="25"/>
        <v>860600  Jesuit Community </v>
      </c>
    </row>
    <row r="902" spans="1:4" ht="12.75">
      <c r="A902" s="61">
        <v>901</v>
      </c>
      <c r="D902" s="61" t="str">
        <f t="shared" si="25"/>
        <v>  </v>
      </c>
    </row>
    <row r="903" spans="1:4" ht="12.75">
      <c r="A903" s="61">
        <v>902</v>
      </c>
      <c r="D903" s="61" t="str">
        <f t="shared" si="25"/>
        <v>  </v>
      </c>
    </row>
    <row r="904" spans="1:4" ht="12.75">
      <c r="A904" s="61">
        <v>903</v>
      </c>
      <c r="D904" s="61" t="str">
        <f aca="true" t="shared" si="26" ref="D904:D911">CONCATENATE("",B904,"  ",C904)</f>
        <v>  </v>
      </c>
    </row>
    <row r="905" spans="1:4" ht="12.75">
      <c r="A905" s="61">
        <v>904</v>
      </c>
      <c r="D905" s="61" t="str">
        <f t="shared" si="26"/>
        <v>  </v>
      </c>
    </row>
    <row r="906" spans="1:4" ht="12.75">
      <c r="A906" s="61">
        <v>905</v>
      </c>
      <c r="D906" s="61" t="str">
        <f t="shared" si="26"/>
        <v>  </v>
      </c>
    </row>
    <row r="907" spans="1:4" ht="12.75">
      <c r="A907" s="61">
        <v>906</v>
      </c>
      <c r="D907" s="61" t="str">
        <f t="shared" si="26"/>
        <v>  </v>
      </c>
    </row>
    <row r="908" spans="1:4" ht="12.75">
      <c r="A908" s="61">
        <v>907</v>
      </c>
      <c r="D908" s="61" t="str">
        <f t="shared" si="26"/>
        <v>  </v>
      </c>
    </row>
    <row r="909" spans="1:4" ht="12.75">
      <c r="A909" s="61">
        <v>908</v>
      </c>
      <c r="D909" s="61" t="str">
        <f t="shared" si="26"/>
        <v>  </v>
      </c>
    </row>
    <row r="910" spans="1:4" ht="12.75">
      <c r="A910" s="61">
        <v>909</v>
      </c>
      <c r="D910" s="61" t="str">
        <f t="shared" si="26"/>
        <v>  </v>
      </c>
    </row>
    <row r="911" spans="1:4" ht="12.75">
      <c r="A911" s="61">
        <v>910</v>
      </c>
      <c r="D911" s="61" t="str">
        <f t="shared" si="26"/>
        <v>  </v>
      </c>
    </row>
    <row r="912" ht="12.75">
      <c r="A912" s="61">
        <v>911</v>
      </c>
    </row>
    <row r="913" ht="12.75">
      <c r="A913" s="61">
        <v>912</v>
      </c>
    </row>
    <row r="914" ht="12.75">
      <c r="A914" s="61">
        <v>913</v>
      </c>
    </row>
    <row r="915" ht="12.75">
      <c r="A915" s="61">
        <v>914</v>
      </c>
    </row>
    <row r="916" ht="12.75">
      <c r="A916" s="61">
        <v>915</v>
      </c>
    </row>
    <row r="917" ht="12.75">
      <c r="A917" s="61">
        <v>916</v>
      </c>
    </row>
    <row r="918" ht="12.75">
      <c r="A918" s="61">
        <v>917</v>
      </c>
    </row>
    <row r="919" ht="12.75">
      <c r="A919" s="61">
        <v>918</v>
      </c>
    </row>
    <row r="920" ht="12.75">
      <c r="A920" s="61">
        <v>919</v>
      </c>
    </row>
    <row r="921" ht="12.75">
      <c r="A921" s="61">
        <v>920</v>
      </c>
    </row>
    <row r="922" ht="12.75">
      <c r="A922" s="61">
        <v>921</v>
      </c>
    </row>
    <row r="923" ht="12.75">
      <c r="A923" s="61">
        <v>922</v>
      </c>
    </row>
    <row r="924" ht="12.75">
      <c r="A924" s="61">
        <v>923</v>
      </c>
    </row>
    <row r="925" ht="12.75">
      <c r="A925" s="61">
        <v>924</v>
      </c>
    </row>
    <row r="926" ht="12.75">
      <c r="A926" s="61">
        <v>925</v>
      </c>
    </row>
    <row r="927" ht="12.75">
      <c r="A927" s="61">
        <v>926</v>
      </c>
    </row>
    <row r="928" ht="12.75">
      <c r="A928" s="61">
        <v>927</v>
      </c>
    </row>
    <row r="929" ht="12.75">
      <c r="A929" s="61">
        <v>928</v>
      </c>
    </row>
    <row r="930" ht="12.75">
      <c r="A930" s="61">
        <v>929</v>
      </c>
    </row>
    <row r="931" ht="12.75">
      <c r="A931" s="61">
        <v>930</v>
      </c>
    </row>
    <row r="932" ht="12.75">
      <c r="A932" s="61">
        <v>931</v>
      </c>
    </row>
    <row r="933" ht="12.75">
      <c r="A933" s="61">
        <v>932</v>
      </c>
    </row>
    <row r="934" ht="12.75">
      <c r="A934" s="61">
        <v>933</v>
      </c>
    </row>
    <row r="935" ht="12.75">
      <c r="A935" s="61">
        <v>934</v>
      </c>
    </row>
    <row r="936" ht="12.75">
      <c r="A936" s="61">
        <v>935</v>
      </c>
    </row>
    <row r="937" ht="12.75">
      <c r="A937" s="61">
        <v>936</v>
      </c>
    </row>
    <row r="938" ht="12.75">
      <c r="A938" s="61">
        <v>937</v>
      </c>
    </row>
    <row r="939" ht="12.75">
      <c r="A939" s="61">
        <v>938</v>
      </c>
    </row>
    <row r="940" ht="12.75">
      <c r="A940" s="61">
        <v>939</v>
      </c>
    </row>
    <row r="941" ht="12.75">
      <c r="A941" s="61">
        <v>940</v>
      </c>
    </row>
    <row r="942" ht="12.75">
      <c r="A942" s="61">
        <v>941</v>
      </c>
    </row>
    <row r="943" ht="12.75">
      <c r="A943" s="61">
        <v>942</v>
      </c>
    </row>
    <row r="944" ht="12.75">
      <c r="A944" s="61">
        <v>943</v>
      </c>
    </row>
    <row r="945" ht="12.75">
      <c r="A945" s="61">
        <v>944</v>
      </c>
    </row>
    <row r="946" ht="12.75">
      <c r="A946" s="61">
        <v>945</v>
      </c>
    </row>
    <row r="947" ht="12.75">
      <c r="A947" s="61">
        <v>946</v>
      </c>
    </row>
    <row r="948" ht="12.75">
      <c r="A948" s="61">
        <v>947</v>
      </c>
    </row>
    <row r="949" ht="12.75">
      <c r="A949" s="61">
        <v>948</v>
      </c>
    </row>
    <row r="950" ht="12.75">
      <c r="A950" s="61">
        <v>949</v>
      </c>
    </row>
    <row r="951" ht="12.75">
      <c r="A951" s="61">
        <v>950</v>
      </c>
    </row>
  </sheetData>
  <sheetProtection/>
  <printOptions/>
  <pageMargins left="0.25" right="0.25" top="1" bottom="1" header="0.5" footer="0.5"/>
  <pageSetup fitToHeight="20" fitToWidth="1" horizontalDpi="600" verticalDpi="600" orientation="portrait" scale="9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Genovese, Lou</dc:creator>
  <cp:keywords/>
  <dc:description/>
  <cp:lastModifiedBy>Microsoft Office User</cp:lastModifiedBy>
  <cp:lastPrinted>2018-04-03T19:54:49Z</cp:lastPrinted>
  <dcterms:created xsi:type="dcterms:W3CDTF">2002-05-10T15:54:53Z</dcterms:created>
  <dcterms:modified xsi:type="dcterms:W3CDTF">2022-04-21T16:55:29Z</dcterms:modified>
  <cp:category/>
  <cp:version/>
  <cp:contentType/>
  <cp:contentStatus/>
</cp:coreProperties>
</file>